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522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46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0.01.2020\"/>
    </mc:Choice>
  </mc:AlternateContent>
  <workbookProtection lockRevision="1"/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calcPr calcId="152511"/>
  <customWorkbookViews>
    <customWorkbookView name="Dace Riterfelte - Personal View" guid="{9435B17B-6589-4498-AEC8-8B7F7A961EB0}" mergeInterval="0" personalView="1" xWindow="50" yWindow="50" windowWidth="1700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5" i="1" l="1"/>
  <c r="D195" i="1" s="1"/>
  <c r="E171" i="1" l="1"/>
  <c r="D171" i="1" s="1"/>
  <c r="E212" i="1" l="1"/>
  <c r="D212" i="1" s="1"/>
  <c r="C36" i="1" l="1"/>
  <c r="C39" i="1" s="1"/>
  <c r="C217" i="1"/>
  <c r="C197" i="1"/>
  <c r="C145" i="1"/>
  <c r="C138" i="1"/>
  <c r="C128" i="1"/>
  <c r="C116" i="1"/>
  <c r="C109" i="1"/>
  <c r="C101" i="1"/>
  <c r="C84" i="1"/>
  <c r="C80" i="1"/>
  <c r="C78" i="1"/>
  <c r="C71" i="1"/>
  <c r="C60" i="1"/>
  <c r="C54" i="1"/>
  <c r="C52" i="1"/>
  <c r="C51" i="1"/>
  <c r="C15" i="1"/>
  <c r="C33" i="1" s="1"/>
  <c r="C59" i="1" l="1"/>
  <c r="C144" i="1"/>
  <c r="C100" i="1"/>
  <c r="E35" i="1"/>
  <c r="D35" i="1" s="1"/>
  <c r="C216" i="1" l="1"/>
  <c r="E185" i="1"/>
  <c r="D185" i="1" s="1"/>
  <c r="F54" i="1" l="1"/>
  <c r="G54" i="1"/>
  <c r="H54" i="1"/>
  <c r="I54" i="1"/>
  <c r="J54" i="1"/>
  <c r="K54" i="1"/>
  <c r="L54" i="1"/>
  <c r="M54" i="1"/>
  <c r="N54" i="1"/>
  <c r="E58" i="1"/>
  <c r="D58" i="1" s="1"/>
  <c r="F51" i="1"/>
  <c r="G51" i="1"/>
  <c r="H51" i="1"/>
  <c r="I51" i="1"/>
  <c r="J51" i="1"/>
  <c r="K51" i="1"/>
  <c r="L51" i="1"/>
  <c r="M51" i="1"/>
  <c r="N51" i="1"/>
  <c r="E168" i="1"/>
  <c r="D168" i="1" s="1"/>
  <c r="E184" i="1" l="1"/>
  <c r="D184" i="1" s="1"/>
  <c r="H84" i="1" l="1"/>
  <c r="D217" i="1" l="1"/>
  <c r="F145" i="1" l="1"/>
  <c r="G145" i="1"/>
  <c r="H145" i="1"/>
  <c r="I145" i="1"/>
  <c r="J145" i="1"/>
  <c r="K145" i="1"/>
  <c r="L145" i="1"/>
  <c r="M145" i="1"/>
  <c r="N145" i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N15" i="1"/>
  <c r="N33" i="1" s="1"/>
  <c r="I138" i="1" l="1"/>
  <c r="E174" i="1" l="1"/>
  <c r="D174" i="1" s="1"/>
  <c r="I52" i="1" l="1"/>
  <c r="I59" i="1" s="1"/>
  <c r="F52" i="1" l="1"/>
  <c r="F59" i="1" s="1"/>
  <c r="G52" i="1"/>
  <c r="G59" i="1" s="1"/>
  <c r="H52" i="1"/>
  <c r="H59" i="1" s="1"/>
  <c r="J52" i="1"/>
  <c r="J59" i="1" s="1"/>
  <c r="K52" i="1"/>
  <c r="K59" i="1" s="1"/>
  <c r="L52" i="1"/>
  <c r="L59" i="1" s="1"/>
  <c r="M52" i="1"/>
  <c r="M59" i="1" s="1"/>
  <c r="N52" i="1"/>
  <c r="N59" i="1" s="1"/>
  <c r="E53" i="1"/>
  <c r="E52" i="1" s="1"/>
  <c r="D53" i="1" l="1"/>
  <c r="D52" i="1" s="1"/>
  <c r="E196" i="1"/>
  <c r="D196" i="1" s="1"/>
  <c r="F138" i="1" l="1"/>
  <c r="G138" i="1"/>
  <c r="H138" i="1"/>
  <c r="J138" i="1"/>
  <c r="K138" i="1"/>
  <c r="L138" i="1"/>
  <c r="M138" i="1"/>
  <c r="N138" i="1"/>
  <c r="E140" i="1"/>
  <c r="D140" i="1" s="1"/>
  <c r="E37" i="1" l="1"/>
  <c r="E38" i="1"/>
  <c r="E194" i="1" l="1"/>
  <c r="D194" i="1" s="1"/>
  <c r="E193" i="1"/>
  <c r="D193" i="1" s="1"/>
  <c r="E192" i="1"/>
  <c r="D192" i="1" s="1"/>
  <c r="E191" i="1"/>
  <c r="D191" i="1" s="1"/>
  <c r="E190" i="1"/>
  <c r="D190" i="1" s="1"/>
  <c r="E189" i="1"/>
  <c r="D189" i="1" s="1"/>
  <c r="E186" i="1"/>
  <c r="D186" i="1" s="1"/>
  <c r="F128" i="1"/>
  <c r="G128" i="1"/>
  <c r="H128" i="1"/>
  <c r="I128" i="1"/>
  <c r="J128" i="1"/>
  <c r="K128" i="1"/>
  <c r="L128" i="1"/>
  <c r="M128" i="1"/>
  <c r="N128" i="1"/>
  <c r="F101" i="1"/>
  <c r="G101" i="1"/>
  <c r="H101" i="1"/>
  <c r="I101" i="1"/>
  <c r="J101" i="1"/>
  <c r="K101" i="1"/>
  <c r="L101" i="1"/>
  <c r="M101" i="1"/>
  <c r="N101" i="1"/>
  <c r="E76" i="1" l="1"/>
  <c r="D76" i="1" s="1"/>
  <c r="E77" i="1"/>
  <c r="D77" i="1" s="1"/>
  <c r="F71" i="1"/>
  <c r="G71" i="1"/>
  <c r="H71" i="1"/>
  <c r="I71" i="1"/>
  <c r="J71" i="1"/>
  <c r="K71" i="1"/>
  <c r="L71" i="1"/>
  <c r="M71" i="1"/>
  <c r="N71" i="1"/>
  <c r="E30" i="1" l="1"/>
  <c r="D30" i="1" s="1"/>
  <c r="E73" i="1" l="1"/>
  <c r="E74" i="1"/>
  <c r="D74" i="1" s="1"/>
  <c r="E49" i="1" l="1"/>
  <c r="D49" i="1" s="1"/>
  <c r="F197" i="1"/>
  <c r="G197" i="1"/>
  <c r="H197" i="1"/>
  <c r="I197" i="1"/>
  <c r="J197" i="1"/>
  <c r="K197" i="1"/>
  <c r="L197" i="1"/>
  <c r="M197" i="1"/>
  <c r="N197" i="1"/>
  <c r="F116" i="1"/>
  <c r="G116" i="1"/>
  <c r="H116" i="1"/>
  <c r="I116" i="1"/>
  <c r="J116" i="1"/>
  <c r="K116" i="1"/>
  <c r="L116" i="1"/>
  <c r="M116" i="1"/>
  <c r="N116" i="1"/>
  <c r="F109" i="1"/>
  <c r="G109" i="1"/>
  <c r="H109" i="1"/>
  <c r="I109" i="1"/>
  <c r="J109" i="1"/>
  <c r="K109" i="1"/>
  <c r="L109" i="1"/>
  <c r="M109" i="1"/>
  <c r="N109" i="1"/>
  <c r="F84" i="1"/>
  <c r="G84" i="1"/>
  <c r="I84" i="1"/>
  <c r="J84" i="1"/>
  <c r="K84" i="1"/>
  <c r="L84" i="1"/>
  <c r="M84" i="1"/>
  <c r="N84" i="1"/>
  <c r="F80" i="1"/>
  <c r="G80" i="1"/>
  <c r="H80" i="1"/>
  <c r="I80" i="1"/>
  <c r="J80" i="1"/>
  <c r="K80" i="1"/>
  <c r="L80" i="1"/>
  <c r="M80" i="1"/>
  <c r="N80" i="1"/>
  <c r="F60" i="1"/>
  <c r="G60" i="1"/>
  <c r="H60" i="1"/>
  <c r="I60" i="1"/>
  <c r="J60" i="1"/>
  <c r="K60" i="1"/>
  <c r="L60" i="1"/>
  <c r="M60" i="1"/>
  <c r="N60" i="1"/>
  <c r="E142" i="1"/>
  <c r="D142" i="1" s="1"/>
  <c r="E214" i="1"/>
  <c r="D214" i="1" s="1"/>
  <c r="E215" i="1"/>
  <c r="D215" i="1" s="1"/>
  <c r="E99" i="1"/>
  <c r="D99" i="1" s="1"/>
  <c r="E137" i="1"/>
  <c r="D137" i="1" s="1"/>
  <c r="E108" i="1"/>
  <c r="D108" i="1" s="1"/>
  <c r="E213" i="1"/>
  <c r="D213" i="1" s="1"/>
  <c r="E57" i="1"/>
  <c r="D57" i="1" s="1"/>
  <c r="E47" i="1"/>
  <c r="D47" i="1" s="1"/>
  <c r="E48" i="1"/>
  <c r="D48" i="1" s="1"/>
  <c r="E44" i="1"/>
  <c r="D44" i="1" s="1"/>
  <c r="E45" i="1"/>
  <c r="D45" i="1" s="1"/>
  <c r="E46" i="1"/>
  <c r="D46" i="1" s="1"/>
  <c r="E136" i="1"/>
  <c r="D136" i="1" s="1"/>
  <c r="K144" i="1" l="1"/>
  <c r="G144" i="1"/>
  <c r="M144" i="1"/>
  <c r="I144" i="1"/>
  <c r="N144" i="1"/>
  <c r="J144" i="1"/>
  <c r="F144" i="1"/>
  <c r="L144" i="1"/>
  <c r="H144" i="1"/>
  <c r="E206" i="1"/>
  <c r="D206" i="1" s="1"/>
  <c r="E181" i="1" l="1"/>
  <c r="D181" i="1" s="1"/>
  <c r="E146" i="1"/>
  <c r="E147" i="1"/>
  <c r="D147" i="1" s="1"/>
  <c r="E148" i="1"/>
  <c r="D148" i="1" s="1"/>
  <c r="E149" i="1"/>
  <c r="D149" i="1" s="1"/>
  <c r="E150" i="1"/>
  <c r="D150" i="1" s="1"/>
  <c r="E151" i="1"/>
  <c r="D151" i="1" s="1"/>
  <c r="E152" i="1"/>
  <c r="D152" i="1" s="1"/>
  <c r="E153" i="1"/>
  <c r="D153" i="1" s="1"/>
  <c r="E154" i="1"/>
  <c r="D154" i="1" s="1"/>
  <c r="E155" i="1"/>
  <c r="D155" i="1" s="1"/>
  <c r="E156" i="1"/>
  <c r="D156" i="1" s="1"/>
  <c r="E157" i="1"/>
  <c r="D157" i="1" s="1"/>
  <c r="E158" i="1"/>
  <c r="D158" i="1" s="1"/>
  <c r="E159" i="1"/>
  <c r="D159" i="1" s="1"/>
  <c r="E160" i="1"/>
  <c r="D160" i="1" s="1"/>
  <c r="E161" i="1"/>
  <c r="D161" i="1" s="1"/>
  <c r="E162" i="1"/>
  <c r="D162" i="1" s="1"/>
  <c r="E163" i="1"/>
  <c r="D163" i="1" s="1"/>
  <c r="E164" i="1"/>
  <c r="D164" i="1" s="1"/>
  <c r="E165" i="1"/>
  <c r="D165" i="1" s="1"/>
  <c r="E166" i="1"/>
  <c r="D166" i="1" s="1"/>
  <c r="E167" i="1"/>
  <c r="D167" i="1" s="1"/>
  <c r="E169" i="1"/>
  <c r="D169" i="1" s="1"/>
  <c r="E170" i="1"/>
  <c r="D170" i="1" s="1"/>
  <c r="E172" i="1"/>
  <c r="D172" i="1" s="1"/>
  <c r="E173" i="1"/>
  <c r="D173" i="1" s="1"/>
  <c r="E175" i="1"/>
  <c r="D175" i="1" s="1"/>
  <c r="E176" i="1"/>
  <c r="D176" i="1" s="1"/>
  <c r="E177" i="1"/>
  <c r="D177" i="1" s="1"/>
  <c r="E178" i="1"/>
  <c r="D178" i="1" s="1"/>
  <c r="E179" i="1"/>
  <c r="D179" i="1" s="1"/>
  <c r="E180" i="1"/>
  <c r="D180" i="1" s="1"/>
  <c r="E182" i="1"/>
  <c r="D182" i="1" s="1"/>
  <c r="E183" i="1"/>
  <c r="D183" i="1" s="1"/>
  <c r="E187" i="1"/>
  <c r="D187" i="1" s="1"/>
  <c r="E188" i="1"/>
  <c r="D188" i="1" s="1"/>
  <c r="E209" i="1"/>
  <c r="D209" i="1" s="1"/>
  <c r="E208" i="1"/>
  <c r="D208" i="1" s="1"/>
  <c r="E102" i="1"/>
  <c r="E103" i="1"/>
  <c r="D103" i="1" s="1"/>
  <c r="E104" i="1"/>
  <c r="D104" i="1" s="1"/>
  <c r="E105" i="1"/>
  <c r="D105" i="1" s="1"/>
  <c r="E106" i="1"/>
  <c r="D106" i="1" s="1"/>
  <c r="E107" i="1"/>
  <c r="D107" i="1" s="1"/>
  <c r="E16" i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17" i="1"/>
  <c r="D17" i="1" s="1"/>
  <c r="E29" i="1"/>
  <c r="D29" i="1" s="1"/>
  <c r="E32" i="1"/>
  <c r="D32" i="1" s="1"/>
  <c r="E31" i="1"/>
  <c r="D31" i="1" s="1"/>
  <c r="E34" i="1"/>
  <c r="D38" i="1"/>
  <c r="D37" i="1"/>
  <c r="D36" i="1" s="1"/>
  <c r="E40" i="1"/>
  <c r="E42" i="1"/>
  <c r="D42" i="1" s="1"/>
  <c r="E41" i="1"/>
  <c r="D41" i="1" s="1"/>
  <c r="E43" i="1"/>
  <c r="D43" i="1" s="1"/>
  <c r="E50" i="1"/>
  <c r="D50" i="1" s="1"/>
  <c r="E72" i="1"/>
  <c r="D73" i="1"/>
  <c r="E75" i="1"/>
  <c r="D75" i="1" s="1"/>
  <c r="E88" i="1"/>
  <c r="D88" i="1" s="1"/>
  <c r="E85" i="1"/>
  <c r="E86" i="1"/>
  <c r="D86" i="1" s="1"/>
  <c r="E87" i="1"/>
  <c r="D87" i="1" s="1"/>
  <c r="E89" i="1"/>
  <c r="D89" i="1" s="1"/>
  <c r="E90" i="1"/>
  <c r="D90" i="1" s="1"/>
  <c r="E91" i="1"/>
  <c r="D91" i="1" s="1"/>
  <c r="E92" i="1"/>
  <c r="D92" i="1" s="1"/>
  <c r="E93" i="1"/>
  <c r="D93" i="1" s="1"/>
  <c r="E94" i="1"/>
  <c r="D94" i="1" s="1"/>
  <c r="E95" i="1"/>
  <c r="D95" i="1" s="1"/>
  <c r="E96" i="1"/>
  <c r="D96" i="1" s="1"/>
  <c r="E97" i="1"/>
  <c r="D97" i="1" s="1"/>
  <c r="E98" i="1"/>
  <c r="D98" i="1" s="1"/>
  <c r="E81" i="1"/>
  <c r="E82" i="1"/>
  <c r="D82" i="1" s="1"/>
  <c r="E83" i="1"/>
  <c r="D83" i="1" s="1"/>
  <c r="E79" i="1"/>
  <c r="D79" i="1" s="1"/>
  <c r="D78" i="1" s="1"/>
  <c r="E61" i="1"/>
  <c r="E62" i="1"/>
  <c r="D62" i="1" s="1"/>
  <c r="E63" i="1"/>
  <c r="D63" i="1" s="1"/>
  <c r="E64" i="1"/>
  <c r="D64" i="1" s="1"/>
  <c r="E65" i="1"/>
  <c r="D65" i="1" s="1"/>
  <c r="E66" i="1"/>
  <c r="D66" i="1" s="1"/>
  <c r="E67" i="1"/>
  <c r="D67" i="1" s="1"/>
  <c r="E68" i="1"/>
  <c r="D68" i="1" s="1"/>
  <c r="E69" i="1"/>
  <c r="D69" i="1" s="1"/>
  <c r="E70" i="1"/>
  <c r="D70" i="1" s="1"/>
  <c r="E198" i="1"/>
  <c r="E199" i="1"/>
  <c r="D199" i="1" s="1"/>
  <c r="E200" i="1"/>
  <c r="D200" i="1" s="1"/>
  <c r="E202" i="1"/>
  <c r="D202" i="1" s="1"/>
  <c r="E203" i="1"/>
  <c r="D203" i="1" s="1"/>
  <c r="E201" i="1"/>
  <c r="D201" i="1" s="1"/>
  <c r="E204" i="1"/>
  <c r="D204" i="1" s="1"/>
  <c r="E205" i="1"/>
  <c r="D205" i="1" s="1"/>
  <c r="E207" i="1"/>
  <c r="D207" i="1" s="1"/>
  <c r="E210" i="1"/>
  <c r="D210" i="1" s="1"/>
  <c r="E211" i="1"/>
  <c r="D211" i="1" s="1"/>
  <c r="E55" i="1"/>
  <c r="E56" i="1"/>
  <c r="D56" i="1" s="1"/>
  <c r="E110" i="1"/>
  <c r="E111" i="1"/>
  <c r="D111" i="1" s="1"/>
  <c r="E112" i="1"/>
  <c r="D112" i="1" s="1"/>
  <c r="E113" i="1"/>
  <c r="D113" i="1" s="1"/>
  <c r="E114" i="1"/>
  <c r="D114" i="1" s="1"/>
  <c r="E115" i="1"/>
  <c r="D115" i="1" s="1"/>
  <c r="E117" i="1"/>
  <c r="E118" i="1"/>
  <c r="D118" i="1" s="1"/>
  <c r="E119" i="1"/>
  <c r="D119" i="1" s="1"/>
  <c r="E120" i="1"/>
  <c r="D120" i="1" s="1"/>
  <c r="E121" i="1"/>
  <c r="D121" i="1" s="1"/>
  <c r="E122" i="1"/>
  <c r="D122" i="1" s="1"/>
  <c r="E123" i="1"/>
  <c r="D123" i="1" s="1"/>
  <c r="E124" i="1"/>
  <c r="D124" i="1" s="1"/>
  <c r="E125" i="1"/>
  <c r="D125" i="1" s="1"/>
  <c r="E126" i="1"/>
  <c r="D126" i="1" s="1"/>
  <c r="E127" i="1"/>
  <c r="D127" i="1" s="1"/>
  <c r="E129" i="1"/>
  <c r="E130" i="1"/>
  <c r="D130" i="1" s="1"/>
  <c r="E131" i="1"/>
  <c r="D131" i="1" s="1"/>
  <c r="E132" i="1"/>
  <c r="D132" i="1" s="1"/>
  <c r="E133" i="1"/>
  <c r="D133" i="1" s="1"/>
  <c r="E134" i="1"/>
  <c r="D134" i="1" s="1"/>
  <c r="E135" i="1"/>
  <c r="D135" i="1" s="1"/>
  <c r="E139" i="1"/>
  <c r="E138" i="1" s="1"/>
  <c r="E141" i="1"/>
  <c r="D141" i="1" s="1"/>
  <c r="E143" i="1"/>
  <c r="D143" i="1" s="1"/>
  <c r="F36" i="1"/>
  <c r="F39" i="1" s="1"/>
  <c r="F78" i="1"/>
  <c r="F100" i="1" s="1"/>
  <c r="G36" i="1"/>
  <c r="G39" i="1" s="1"/>
  <c r="G78" i="1"/>
  <c r="G100" i="1" s="1"/>
  <c r="H36" i="1"/>
  <c r="H39" i="1" s="1"/>
  <c r="H78" i="1"/>
  <c r="H100" i="1" s="1"/>
  <c r="I36" i="1"/>
  <c r="I39" i="1" s="1"/>
  <c r="I78" i="1"/>
  <c r="I100" i="1" s="1"/>
  <c r="J36" i="1"/>
  <c r="J39" i="1" s="1"/>
  <c r="J78" i="1"/>
  <c r="J100" i="1" s="1"/>
  <c r="K36" i="1"/>
  <c r="K39" i="1" s="1"/>
  <c r="K78" i="1"/>
  <c r="K100" i="1" s="1"/>
  <c r="L36" i="1"/>
  <c r="L39" i="1" s="1"/>
  <c r="L78" i="1"/>
  <c r="L100" i="1" s="1"/>
  <c r="M36" i="1"/>
  <c r="M39" i="1" s="1"/>
  <c r="M78" i="1"/>
  <c r="M100" i="1" s="1"/>
  <c r="N36" i="1"/>
  <c r="N39" i="1" s="1"/>
  <c r="N78" i="1"/>
  <c r="N100" i="1" s="1"/>
  <c r="E54" i="1" l="1"/>
  <c r="E51" i="1"/>
  <c r="E145" i="1"/>
  <c r="E128" i="1"/>
  <c r="E101" i="1"/>
  <c r="E71" i="1"/>
  <c r="D16" i="1"/>
  <c r="D15" i="1" s="1"/>
  <c r="D33" i="1" s="1"/>
  <c r="E15" i="1"/>
  <c r="E33" i="1" s="1"/>
  <c r="E59" i="1"/>
  <c r="N216" i="1"/>
  <c r="J216" i="1"/>
  <c r="F216" i="1"/>
  <c r="D146" i="1"/>
  <c r="D145" i="1" s="1"/>
  <c r="M216" i="1"/>
  <c r="I216" i="1"/>
  <c r="D117" i="1"/>
  <c r="D116" i="1" s="1"/>
  <c r="E116" i="1"/>
  <c r="D55" i="1"/>
  <c r="D54" i="1" s="1"/>
  <c r="D72" i="1"/>
  <c r="D71" i="1" s="1"/>
  <c r="D34" i="1"/>
  <c r="D39" i="1" s="1"/>
  <c r="L216" i="1"/>
  <c r="H216" i="1"/>
  <c r="D61" i="1"/>
  <c r="D60" i="1" s="1"/>
  <c r="E60" i="1"/>
  <c r="D81" i="1"/>
  <c r="D80" i="1" s="1"/>
  <c r="E80" i="1"/>
  <c r="D198" i="1"/>
  <c r="D197" i="1" s="1"/>
  <c r="E197" i="1"/>
  <c r="K216" i="1"/>
  <c r="G216" i="1"/>
  <c r="D139" i="1"/>
  <c r="D138" i="1" s="1"/>
  <c r="D110" i="1"/>
  <c r="D109" i="1" s="1"/>
  <c r="E109" i="1"/>
  <c r="D85" i="1"/>
  <c r="D84" i="1" s="1"/>
  <c r="E84" i="1"/>
  <c r="D129" i="1"/>
  <c r="D128" i="1" s="1"/>
  <c r="D102" i="1"/>
  <c r="D101" i="1" s="1"/>
  <c r="D40" i="1"/>
  <c r="D51" i="1" s="1"/>
  <c r="E78" i="1"/>
  <c r="E36" i="1"/>
  <c r="E39" i="1" s="1"/>
  <c r="D144" i="1" l="1"/>
  <c r="E144" i="1"/>
  <c r="D59" i="1"/>
  <c r="E100" i="1"/>
  <c r="D100" i="1"/>
  <c r="E216" i="1" l="1"/>
  <c r="D216" i="1"/>
</calcChain>
</file>

<file path=xl/sharedStrings.xml><?xml version="1.0" encoding="utf-8"?>
<sst xmlns="http://schemas.openxmlformats.org/spreadsheetml/2006/main" count="349" uniqueCount="263">
  <si>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</si>
  <si>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</si>
  <si>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</si>
  <si>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</si>
  <si>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</si>
  <si>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</si>
  <si>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</si>
  <si>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</si>
  <si>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</si>
  <si>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</si>
  <si>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</si>
  <si>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</si>
  <si>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</si>
  <si>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</si>
  <si>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</si>
  <si>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</si>
  <si>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</si>
  <si>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</si>
  <si>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</si>
  <si>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</si>
  <si>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</si>
  <si>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</si>
  <si>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</si>
  <si>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</si>
  <si>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</si>
  <si>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</si>
  <si>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</si>
  <si>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</si>
  <si>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</si>
  <si>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</si>
  <si>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</si>
  <si>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</si>
  <si>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</si>
  <si>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</si>
  <si>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</si>
  <si>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</si>
  <si>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</si>
  <si>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</si>
  <si>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</si>
  <si>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</si>
  <si>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</si>
  <si>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</si>
  <si>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</si>
  <si>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</si>
  <si>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</si>
  <si>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</si>
  <si>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</si>
  <si>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</si>
  <si>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</si>
  <si>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</si>
  <si>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</si>
  <si>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</si>
  <si>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</si>
  <si>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</si>
  <si>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</si>
  <si>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</si>
  <si>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</si>
  <si>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</si>
  <si>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</si>
  <si>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</si>
  <si>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</si>
  <si>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</si>
  <si>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</si>
  <si>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</si>
  <si>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</si>
  <si>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</si>
  <si>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</si>
  <si>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</si>
  <si>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</si>
  <si>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</si>
  <si>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</si>
  <si>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</si>
  <si>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</si>
  <si>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</si>
  <si>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</si>
  <si>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</si>
  <si>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</si>
  <si>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</si>
  <si>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</si>
  <si>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</si>
  <si>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</si>
  <si>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</si>
  <si>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</si>
  <si>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</si>
  <si>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</si>
  <si>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</si>
  <si>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</si>
  <si>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</si>
  <si>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</si>
  <si>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</si>
  <si>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</si>
  <si>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</si>
  <si>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</si>
  <si>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</si>
  <si>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</si>
  <si>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</si>
  <si>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</si>
  <si>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</si>
  <si>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</si>
  <si>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</si>
  <si>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</si>
  <si>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</si>
  <si>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</si>
  <si>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</si>
  <si>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</si>
  <si>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</si>
  <si>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</si>
  <si>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</si>
  <si>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</si>
  <si>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</si>
  <si>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</si>
  <si>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</si>
  <si>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</si>
  <si>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</si>
  <si>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</si>
  <si>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</si>
  <si>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</si>
  <si>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</si>
  <si>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</si>
  <si>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</si>
  <si>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</si>
  <si>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</si>
  <si>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</si>
  <si>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</si>
  <si>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</si>
  <si>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</si>
  <si>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</si>
  <si>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</si>
  <si>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</si>
  <si>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</si>
  <si>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</si>
  <si>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</si>
  <si>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</si>
  <si>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</si>
  <si>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</si>
  <si>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</si>
  <si>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</si>
  <si>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</si>
  <si>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</si>
  <si>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</si>
  <si>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</si>
  <si>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</si>
  <si>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</si>
  <si>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</si>
  <si>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</si>
  <si>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</si>
  <si>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</si>
  <si>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</si>
  <si>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</si>
  <si>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</si>
  <si>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</si>
  <si>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</si>
  <si>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</si>
  <si>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</si>
  <si>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</si>
  <si>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</si>
  <si>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</si>
  <si>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</si>
  <si>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</si>
  <si>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</si>
  <si>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</si>
  <si>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</si>
  <si>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</si>
  <si>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</si>
  <si>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</si>
  <si>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</si>
  <si>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</si>
  <si>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</si>
  <si>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</si>
  <si>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</si>
  <si>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</si>
  <si>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</si>
  <si>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</si>
  <si>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</si>
  <si>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</si>
  <si>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</si>
  <si>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</si>
  <si>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</si>
  <si>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</si>
  <si>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</si>
  <si>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</si>
  <si>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</si>
  <si>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</si>
  <si>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</si>
  <si>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</si>
  <si>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</si>
  <si>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</si>
  <si>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</si>
  <si>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</si>
  <si>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</si>
  <si>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</si>
  <si>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</si>
  <si>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</si>
  <si>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</si>
  <si>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</si>
  <si>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</si>
  <si>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</si>
  <si>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</si>
  <si>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</si>
  <si>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</si>
  <si>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</si>
  <si>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</si>
  <si>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</si>
  <si>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</si>
  <si>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</si>
  <si>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</si>
  <si>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</si>
  <si>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</si>
  <si>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</si>
  <si>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</si>
  <si>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</si>
  <si>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</si>
  <si>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</si>
  <si>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</si>
  <si>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</si>
  <si>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</si>
  <si>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</si>
  <si>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</si>
  <si>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</si>
  <si>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</si>
  <si>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</si>
  <si>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</si>
  <si>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</si>
  <si>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</si>
  <si>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09.821</t>
  </si>
  <si>
    <t>PIUAC ENI-LLB projekts</t>
  </si>
  <si>
    <t>Vēlēšanu komisija</t>
  </si>
  <si>
    <t>Dobeles pilsētas stadiona rekon.</t>
  </si>
  <si>
    <t>Reemigracijas veicināšana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</si>
  <si>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</si>
  <si>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</si>
  <si>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</si>
  <si>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</si>
  <si>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</si>
  <si>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budžets 2020.gadam."</t>
  </si>
  <si>
    <t>DOBELES NOVADA PAŠVALDĪBAS 2020.GADA PAMATBUDŽETA IZDEVUMI</t>
  </si>
  <si>
    <t>PIUAC MED-CRAFT projekts</t>
  </si>
  <si>
    <t>9.820</t>
  </si>
  <si>
    <t>PIUAC Tour de Craft projekts</t>
  </si>
  <si>
    <t>Koordinācijas centra ierīkošana LAT-LIT</t>
  </si>
  <si>
    <t>Skolas ielas pārbūve</t>
  </si>
  <si>
    <t>Dainu ielas pārbūve</t>
  </si>
  <si>
    <t>Starpskolu strarēģiskā partnerība ERASMUS+Izglītības pārvalde</t>
  </si>
  <si>
    <t xml:space="preserve">Projekts </t>
  </si>
  <si>
    <t>2019.g.</t>
  </si>
  <si>
    <t>Spodrības ielas rekonstrukcija</t>
  </si>
  <si>
    <t>Tehnisko darbinieku darba alga</t>
  </si>
  <si>
    <t>LEADER projekti</t>
  </si>
  <si>
    <t>DI Dobeles novada projekts</t>
  </si>
  <si>
    <t>Dobeles kultūras nama aprīkojums</t>
  </si>
  <si>
    <t>Pašvaldības finansējums ped. darbiniekiem</t>
  </si>
  <si>
    <t>Latvijas skolu jaunatnes dziesmu un deju svētki</t>
  </si>
  <si>
    <t>1. vsk.  Erasmus + Water for life  projekts</t>
  </si>
  <si>
    <t>Kapellas uzurēšana</t>
  </si>
  <si>
    <t>Ceļu ikdienas uzturēšana</t>
  </si>
  <si>
    <t>izpilde</t>
  </si>
  <si>
    <t>49767</t>
  </si>
  <si>
    <t>Dobeles sākumskola  Erasmus projekts</t>
  </si>
  <si>
    <t>Bērupes ERASMUS projekts</t>
  </si>
  <si>
    <t xml:space="preserve">Labvēlīgas vides veidošana Dobeles novadā </t>
  </si>
  <si>
    <t>Bērzupes ERASMUS projekts - stratēģiskās skolu apmaiņas partnerības</t>
  </si>
  <si>
    <t>saistošajiem noteikumiem Nr.3</t>
  </si>
  <si>
    <t>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</si>
</sst>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justify"/>
    </xf>
    <xf numFmtId="0" fontId="14" fillId="0" borderId="3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49" fontId="7" fillId="4" borderId="1" xfId="0" applyNumberFormat="1" applyFont="1" applyFill="1" applyBorder="1" applyAlignment="1">
      <alignment horizontal="right"/>
    </xf>
    <xf numFmtId="0" fontId="7" fillId="4" borderId="1" xfId="0" applyNumberFormat="1" applyFont="1" applyFill="1" applyBorder="1" applyAlignment="1">
      <alignment horizontal="right"/>
    </xf>
    <xf numFmtId="0" fontId="7" fillId="4" borderId="1" xfId="0" quotePrefix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2" fillId="0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justify"/>
    </xf>
    <xf numFmtId="0" fontId="12" fillId="3" borderId="1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522" Type="http://schemas.openxmlformats.org/officeDocument/2006/relationships/revisionLog" Target="revisionLog1522.xml"/><Relationship Id="rId1564" Type="http://schemas.openxmlformats.org/officeDocument/2006/relationships/revisionLog" Target="revisionLog1564.xml"/><Relationship Id="rId1543" Type="http://schemas.openxmlformats.org/officeDocument/2006/relationships/revisionLog" Target="revisionLog1543.xml"/><Relationship Id="rId1466" Type="http://schemas.openxmlformats.org/officeDocument/2006/relationships/revisionLog" Target="revisionLog1466.xml"/><Relationship Id="rId1487" Type="http://schemas.openxmlformats.org/officeDocument/2006/relationships/revisionLog" Target="revisionLog1487.xml"/><Relationship Id="rId1538" Type="http://schemas.openxmlformats.org/officeDocument/2006/relationships/revisionLog" Target="revisionLog1538.xml"/><Relationship Id="rId1517" Type="http://schemas.openxmlformats.org/officeDocument/2006/relationships/revisionLog" Target="revisionLog1517.xml"/><Relationship Id="rId1482" Type="http://schemas.openxmlformats.org/officeDocument/2006/relationships/revisionLog" Target="revisionLog1482.xml"/><Relationship Id="rId1504" Type="http://schemas.openxmlformats.org/officeDocument/2006/relationships/revisionLog" Target="revisionLog1504.xml"/><Relationship Id="rId1490" Type="http://schemas.openxmlformats.org/officeDocument/2006/relationships/revisionLog" Target="revisionLog1490.xml"/><Relationship Id="rId1495" Type="http://schemas.openxmlformats.org/officeDocument/2006/relationships/revisionLog" Target="revisionLog1495.xml"/><Relationship Id="rId1509" Type="http://schemas.openxmlformats.org/officeDocument/2006/relationships/revisionLog" Target="revisionLog1509.xml"/><Relationship Id="rId1474" Type="http://schemas.openxmlformats.org/officeDocument/2006/relationships/revisionLog" Target="revisionLog1474.xml"/><Relationship Id="rId1525" Type="http://schemas.openxmlformats.org/officeDocument/2006/relationships/revisionLog" Target="revisionLog1525.xml"/><Relationship Id="rId1533" Type="http://schemas.openxmlformats.org/officeDocument/2006/relationships/revisionLog" Target="revisionLog1533.xml"/><Relationship Id="rId1512" Type="http://schemas.openxmlformats.org/officeDocument/2006/relationships/revisionLog" Target="revisionLog1512.xml"/><Relationship Id="rId1559" Type="http://schemas.openxmlformats.org/officeDocument/2006/relationships/revisionLog" Target="revisionLog1559.xml"/><Relationship Id="rId1554" Type="http://schemas.openxmlformats.org/officeDocument/2006/relationships/revisionLog" Target="revisionLog1554.xml"/><Relationship Id="rId1567" Type="http://schemas.openxmlformats.org/officeDocument/2006/relationships/revisionLog" Target="revisionLog1567.xml"/><Relationship Id="rId1546" Type="http://schemas.openxmlformats.org/officeDocument/2006/relationships/revisionLog" Target="revisionLog1546.xml"/><Relationship Id="rId1541" Type="http://schemas.openxmlformats.org/officeDocument/2006/relationships/revisionLog" Target="revisionLog1541.xml"/><Relationship Id="rId1520" Type="http://schemas.openxmlformats.org/officeDocument/2006/relationships/revisionLog" Target="revisionLog1520.xml"/><Relationship Id="rId1562" Type="http://schemas.openxmlformats.org/officeDocument/2006/relationships/revisionLog" Target="revisionLog1562.xml"/><Relationship Id="rId1469" Type="http://schemas.openxmlformats.org/officeDocument/2006/relationships/revisionLog" Target="revisionLog1469.xml"/><Relationship Id="rId1477" Type="http://schemas.openxmlformats.org/officeDocument/2006/relationships/revisionLog" Target="revisionLog1477.xml"/><Relationship Id="rId1498" Type="http://schemas.openxmlformats.org/officeDocument/2006/relationships/revisionLog" Target="revisionLog1498.xml"/><Relationship Id="rId1464" Type="http://schemas.openxmlformats.org/officeDocument/2006/relationships/revisionLog" Target="revisionLog1464.xml"/><Relationship Id="rId1472" Type="http://schemas.openxmlformats.org/officeDocument/2006/relationships/revisionLog" Target="revisionLog1472.xml"/><Relationship Id="rId1507" Type="http://schemas.openxmlformats.org/officeDocument/2006/relationships/revisionLog" Target="revisionLog1507.xml"/><Relationship Id="rId1528" Type="http://schemas.openxmlformats.org/officeDocument/2006/relationships/revisionLog" Target="revisionLog1528.xml"/><Relationship Id="rId1493" Type="http://schemas.openxmlformats.org/officeDocument/2006/relationships/revisionLog" Target="revisionLog1493.xml"/><Relationship Id="rId1485" Type="http://schemas.openxmlformats.org/officeDocument/2006/relationships/revisionLog" Target="revisionLog1485.xml"/><Relationship Id="rId1480" Type="http://schemas.openxmlformats.org/officeDocument/2006/relationships/revisionLog" Target="revisionLog1480.xml"/><Relationship Id="rId1544" Type="http://schemas.openxmlformats.org/officeDocument/2006/relationships/revisionLog" Target="revisionLog1544.xml"/><Relationship Id="rId1523" Type="http://schemas.openxmlformats.org/officeDocument/2006/relationships/revisionLog" Target="revisionLog1523.xml"/><Relationship Id="rId1549" Type="http://schemas.openxmlformats.org/officeDocument/2006/relationships/revisionLog" Target="revisionLog1549.xml"/><Relationship Id="rId1502" Type="http://schemas.openxmlformats.org/officeDocument/2006/relationships/revisionLog" Target="revisionLog1502.xml"/><Relationship Id="rId1565" Type="http://schemas.openxmlformats.org/officeDocument/2006/relationships/revisionLog" Target="revisionLog1565.xml"/><Relationship Id="rId1515" Type="http://schemas.openxmlformats.org/officeDocument/2006/relationships/revisionLog" Target="revisionLog1515.xml"/><Relationship Id="rId1552" Type="http://schemas.openxmlformats.org/officeDocument/2006/relationships/revisionLog" Target="revisionLog1552.xml"/><Relationship Id="rId1557" Type="http://schemas.openxmlformats.org/officeDocument/2006/relationships/revisionLog" Target="revisionLog1557.xml"/><Relationship Id="rId1536" Type="http://schemas.openxmlformats.org/officeDocument/2006/relationships/revisionLog" Target="revisionLog1536.xml"/><Relationship Id="rId1510" Type="http://schemas.openxmlformats.org/officeDocument/2006/relationships/revisionLog" Target="revisionLog1510.xml"/><Relationship Id="rId1531" Type="http://schemas.openxmlformats.org/officeDocument/2006/relationships/revisionLog" Target="revisionLog1531.xml"/><Relationship Id="rId1560" Type="http://schemas.openxmlformats.org/officeDocument/2006/relationships/revisionLog" Target="revisionLog1560.xml"/><Relationship Id="rId1488" Type="http://schemas.openxmlformats.org/officeDocument/2006/relationships/revisionLog" Target="revisionLog1488.xml"/><Relationship Id="rId1496" Type="http://schemas.openxmlformats.org/officeDocument/2006/relationships/revisionLog" Target="revisionLog1496.xml"/><Relationship Id="rId1467" Type="http://schemas.openxmlformats.org/officeDocument/2006/relationships/revisionLog" Target="revisionLog1467.xml"/><Relationship Id="rId1483" Type="http://schemas.openxmlformats.org/officeDocument/2006/relationships/revisionLog" Target="revisionLog1483.xml"/><Relationship Id="rId1518" Type="http://schemas.openxmlformats.org/officeDocument/2006/relationships/revisionLog" Target="revisionLog1518.xml"/><Relationship Id="rId1462" Type="http://schemas.openxmlformats.org/officeDocument/2006/relationships/revisionLog" Target="revisionLog1462.xml"/><Relationship Id="rId1475" Type="http://schemas.openxmlformats.org/officeDocument/2006/relationships/revisionLog" Target="revisionLog1475.xml"/><Relationship Id="rId1555" Type="http://schemas.openxmlformats.org/officeDocument/2006/relationships/revisionLog" Target="revisionLog1555.xml"/><Relationship Id="rId1539" Type="http://schemas.openxmlformats.org/officeDocument/2006/relationships/revisionLog" Target="revisionLog1539.xml"/><Relationship Id="rId1513" Type="http://schemas.openxmlformats.org/officeDocument/2006/relationships/revisionLog" Target="revisionLog1513.xml"/><Relationship Id="rId1534" Type="http://schemas.openxmlformats.org/officeDocument/2006/relationships/revisionLog" Target="revisionLog1534.xml"/><Relationship Id="rId1526" Type="http://schemas.openxmlformats.org/officeDocument/2006/relationships/revisionLog" Target="revisionLog1526.xml"/><Relationship Id="rId1500" Type="http://schemas.openxmlformats.org/officeDocument/2006/relationships/revisionLog" Target="revisionLog1500.xml"/><Relationship Id="rId1491" Type="http://schemas.openxmlformats.org/officeDocument/2006/relationships/revisionLog" Target="revisionLog1491.xml"/><Relationship Id="rId1470" Type="http://schemas.openxmlformats.org/officeDocument/2006/relationships/revisionLog" Target="revisionLog1470.xml"/><Relationship Id="rId1547" Type="http://schemas.openxmlformats.org/officeDocument/2006/relationships/revisionLog" Target="revisionLog1547.xml"/><Relationship Id="rId1505" Type="http://schemas.openxmlformats.org/officeDocument/2006/relationships/revisionLog" Target="revisionLog1505.xml"/><Relationship Id="rId1542" Type="http://schemas.openxmlformats.org/officeDocument/2006/relationships/revisionLog" Target="revisionLog1542.xml"/><Relationship Id="rId1521" Type="http://schemas.openxmlformats.org/officeDocument/2006/relationships/revisionLog" Target="revisionLog1521.xml"/><Relationship Id="rId1568" Type="http://schemas.openxmlformats.org/officeDocument/2006/relationships/revisionLog" Target="revisionLog1.xml"/><Relationship Id="rId1550" Type="http://schemas.openxmlformats.org/officeDocument/2006/relationships/revisionLog" Target="revisionLog1550.xml"/><Relationship Id="rId1563" Type="http://schemas.openxmlformats.org/officeDocument/2006/relationships/revisionLog" Target="revisionLog1563.xml"/><Relationship Id="rId1499" Type="http://schemas.openxmlformats.org/officeDocument/2006/relationships/revisionLog" Target="revisionLog1499.xml"/><Relationship Id="rId1473" Type="http://schemas.openxmlformats.org/officeDocument/2006/relationships/revisionLog" Target="revisionLog1473.xml"/><Relationship Id="rId1465" Type="http://schemas.openxmlformats.org/officeDocument/2006/relationships/revisionLog" Target="revisionLog1465.xml"/><Relationship Id="rId1478" Type="http://schemas.openxmlformats.org/officeDocument/2006/relationships/revisionLog" Target="revisionLog1478.xml"/><Relationship Id="rId1508" Type="http://schemas.openxmlformats.org/officeDocument/2006/relationships/revisionLog" Target="revisionLog1508.xml"/><Relationship Id="rId1486" Type="http://schemas.openxmlformats.org/officeDocument/2006/relationships/revisionLog" Target="revisionLog1486.xml"/><Relationship Id="rId1545" Type="http://schemas.openxmlformats.org/officeDocument/2006/relationships/revisionLog" Target="revisionLog1545.xml"/><Relationship Id="rId1494" Type="http://schemas.openxmlformats.org/officeDocument/2006/relationships/revisionLog" Target="revisionLog1494.xml"/><Relationship Id="rId1529" Type="http://schemas.openxmlformats.org/officeDocument/2006/relationships/revisionLog" Target="revisionLog1529.xml"/><Relationship Id="rId1524" Type="http://schemas.openxmlformats.org/officeDocument/2006/relationships/revisionLog" Target="revisionLog1524.xml"/><Relationship Id="rId1503" Type="http://schemas.openxmlformats.org/officeDocument/2006/relationships/revisionLog" Target="revisionLog1503.xml"/><Relationship Id="rId1537" Type="http://schemas.openxmlformats.org/officeDocument/2006/relationships/revisionLog" Target="revisionLog1537.xml"/><Relationship Id="rId1481" Type="http://schemas.openxmlformats.org/officeDocument/2006/relationships/revisionLog" Target="revisionLog1481.xml"/><Relationship Id="rId1558" Type="http://schemas.openxmlformats.org/officeDocument/2006/relationships/revisionLog" Target="revisionLog1558.xml"/><Relationship Id="rId1511" Type="http://schemas.openxmlformats.org/officeDocument/2006/relationships/revisionLog" Target="revisionLog1511.xml"/><Relationship Id="rId1516" Type="http://schemas.openxmlformats.org/officeDocument/2006/relationships/revisionLog" Target="revisionLog1516.xml"/><Relationship Id="rId1532" Type="http://schemas.openxmlformats.org/officeDocument/2006/relationships/revisionLog" Target="revisionLog1532.xml"/><Relationship Id="rId1566" Type="http://schemas.openxmlformats.org/officeDocument/2006/relationships/revisionLog" Target="revisionLog1566.xml"/><Relationship Id="rId1553" Type="http://schemas.openxmlformats.org/officeDocument/2006/relationships/revisionLog" Target="revisionLog1553.xml"/><Relationship Id="rId1540" Type="http://schemas.openxmlformats.org/officeDocument/2006/relationships/revisionLog" Target="revisionLog1540.xml"/><Relationship Id="rId1561" Type="http://schemas.openxmlformats.org/officeDocument/2006/relationships/revisionLog" Target="revisionLog1561.xml"/><Relationship Id="rId1489" Type="http://schemas.openxmlformats.org/officeDocument/2006/relationships/revisionLog" Target="revisionLog1489.xml"/><Relationship Id="rId1468" Type="http://schemas.openxmlformats.org/officeDocument/2006/relationships/revisionLog" Target="revisionLog1468.xml"/><Relationship Id="rId1476" Type="http://schemas.openxmlformats.org/officeDocument/2006/relationships/revisionLog" Target="revisionLog1476.xml"/><Relationship Id="rId1519" Type="http://schemas.openxmlformats.org/officeDocument/2006/relationships/revisionLog" Target="revisionLog1519.xml"/><Relationship Id="rId1463" Type="http://schemas.openxmlformats.org/officeDocument/2006/relationships/revisionLog" Target="revisionLog1463.xml"/><Relationship Id="rId1535" Type="http://schemas.openxmlformats.org/officeDocument/2006/relationships/revisionLog" Target="revisionLog1535.xml"/><Relationship Id="rId1484" Type="http://schemas.openxmlformats.org/officeDocument/2006/relationships/revisionLog" Target="revisionLog1484.xml"/><Relationship Id="rId1514" Type="http://schemas.openxmlformats.org/officeDocument/2006/relationships/revisionLog" Target="revisionLog1514.xml"/><Relationship Id="rId1548" Type="http://schemas.openxmlformats.org/officeDocument/2006/relationships/revisionLog" Target="revisionLog1548.xml"/><Relationship Id="rId1471" Type="http://schemas.openxmlformats.org/officeDocument/2006/relationships/revisionLog" Target="revisionLog1471.xml"/><Relationship Id="rId1497" Type="http://schemas.openxmlformats.org/officeDocument/2006/relationships/revisionLog" Target="revisionLog1497.xml"/><Relationship Id="rId1501" Type="http://schemas.openxmlformats.org/officeDocument/2006/relationships/revisionLog" Target="revisionLog1501.xml"/><Relationship Id="rId1492" Type="http://schemas.openxmlformats.org/officeDocument/2006/relationships/revisionLog" Target="revisionLog1492.xml"/><Relationship Id="rId1506" Type="http://schemas.openxmlformats.org/officeDocument/2006/relationships/revisionLog" Target="revisionLog1506.xml"/><Relationship Id="rId1527" Type="http://schemas.openxmlformats.org/officeDocument/2006/relationships/revisionLog" Target="revisionLog1527.xml"/><Relationship Id="rId1556" Type="http://schemas.openxmlformats.org/officeDocument/2006/relationships/revisionLog" Target="revisionLog1556.xml"/><Relationship Id="rId1530" Type="http://schemas.openxmlformats.org/officeDocument/2006/relationships/revisionLog" Target="revisionLog1530.xml"/><Relationship Id="rId1551" Type="http://schemas.openxmlformats.org/officeDocument/2006/relationships/revisionLog" Target="revisionLog1551.xml"/><Relationship Id="rId1479" Type="http://schemas.openxmlformats.org/officeDocument/2006/relationships/revisionLog" Target="revisionLog147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A1C766-AC63-4F6F-84BC-60EBB05D8AB0}" diskRevisions="1" revisionId="7573" version="3" protected="1">
  <header guid="{35C64098-123C-4463-96C7-2901D0D6419F}" dateTime="2019-12-27T09:38:20" maxSheetId="4" userName="Jolanta Kalniņa" r:id="rId1462" minRId="7201" maxRId="7204">
    <sheetIdMap count="3">
      <sheetId val="1"/>
      <sheetId val="2"/>
      <sheetId val="3"/>
    </sheetIdMap>
  </header>
  <header guid="{62B4A224-0782-4550-9E1A-5B61C2D40C33}" dateTime="2019-12-27T09:38:46" maxSheetId="4" userName="Natalija Vdobčenko" r:id="rId1463">
    <sheetIdMap count="3">
      <sheetId val="1"/>
      <sheetId val="2"/>
      <sheetId val="3"/>
    </sheetIdMap>
  </header>
  <header guid="{30A1D135-9C6F-4104-BAE9-967FF32F5D6C}" dateTime="2019-12-27T09:45:06" maxSheetId="4" userName="Natalija Vdobčenko" r:id="rId1464">
    <sheetIdMap count="3">
      <sheetId val="1"/>
      <sheetId val="2"/>
      <sheetId val="3"/>
    </sheetIdMap>
  </header>
  <header guid="{C4F01F9B-17C6-4869-82D7-61671107175B}" dateTime="2019-12-27T15:17:32" maxSheetId="4" userName="Natalija Vdobčenko" r:id="rId1465">
    <sheetIdMap count="3">
      <sheetId val="1"/>
      <sheetId val="2"/>
      <sheetId val="3"/>
    </sheetIdMap>
  </header>
  <header guid="{3DACA58C-1597-4867-AC3D-D6F8D347A901}" dateTime="2019-12-27T15:45:12" maxSheetId="4" userName="Natalija Vdobčenko" r:id="rId1466">
    <sheetIdMap count="3">
      <sheetId val="1"/>
      <sheetId val="2"/>
      <sheetId val="3"/>
    </sheetIdMap>
  </header>
  <header guid="{4FCAFF10-0605-43E6-A802-1D2160C799FA}" dateTime="2019-12-27T15:49:26" maxSheetId="4" userName="Natalija Vdobčenko" r:id="rId1467" minRId="7205">
    <sheetIdMap count="3">
      <sheetId val="1"/>
      <sheetId val="2"/>
      <sheetId val="3"/>
    </sheetIdMap>
  </header>
  <header guid="{BD12AD4A-75CF-4ED0-BAA7-0793AD600DFE}" dateTime="2019-12-27T15:53:05" maxSheetId="4" userName="Natalija Vdobčenko" r:id="rId1468" minRId="7206">
    <sheetIdMap count="3">
      <sheetId val="1"/>
      <sheetId val="2"/>
      <sheetId val="3"/>
    </sheetIdMap>
  </header>
  <header guid="{3BB061D1-C2DB-4BA1-8916-67062BB389FC}" dateTime="2020-01-02T13:28:48" maxSheetId="4" userName="Natalija Vdobčenko" r:id="rId1469" minRId="7207">
    <sheetIdMap count="3">
      <sheetId val="1"/>
      <sheetId val="2"/>
      <sheetId val="3"/>
    </sheetIdMap>
  </header>
  <header guid="{5A4C235C-D71E-4C4E-8AD0-81B0632BB076}" dateTime="2020-01-03T08:22:08" maxSheetId="4" userName="Jolanta Kalniņa" r:id="rId1470">
    <sheetIdMap count="3">
      <sheetId val="1"/>
      <sheetId val="2"/>
      <sheetId val="3"/>
    </sheetIdMap>
  </header>
  <header guid="{B53855C5-A1AD-4F1C-BCDC-D4B8218CEF89}" dateTime="2020-01-03T08:28:20" maxSheetId="4" userName="Natalija Vdobčenko" r:id="rId1471">
    <sheetIdMap count="3">
      <sheetId val="1"/>
      <sheetId val="2"/>
      <sheetId val="3"/>
    </sheetIdMap>
  </header>
  <header guid="{5F9D359C-D504-416B-82BA-DD8827478DF8}" dateTime="2020-01-03T08:40:51" maxSheetId="4" userName="Natalija Vdobčenko" r:id="rId1472">
    <sheetIdMap count="3">
      <sheetId val="1"/>
      <sheetId val="2"/>
      <sheetId val="3"/>
    </sheetIdMap>
  </header>
  <header guid="{0081F7C8-04BB-471A-9612-D2F64392ADCE}" dateTime="2020-01-03T15:03:59" maxSheetId="4" userName="Jolanta Kalniņa" r:id="rId1473" minRId="7208" maxRId="7209">
    <sheetIdMap count="3">
      <sheetId val="1"/>
      <sheetId val="2"/>
      <sheetId val="3"/>
    </sheetIdMap>
  </header>
  <header guid="{70F9D371-D695-4CC6-9076-3D405EDFCF00}" dateTime="2020-01-03T15:56:44" maxSheetId="4" userName="Jolanta Kalniņa" r:id="rId1474" minRId="7210" maxRId="7215">
    <sheetIdMap count="3">
      <sheetId val="1"/>
      <sheetId val="2"/>
      <sheetId val="3"/>
    </sheetIdMap>
  </header>
  <header guid="{ABF6D215-F957-42AA-9507-BC010D1FC231}" dateTime="2020-01-06T08:16:53" maxSheetId="4" userName="Jolanta Kalniņa" r:id="rId1475">
    <sheetIdMap count="3">
      <sheetId val="1"/>
      <sheetId val="2"/>
      <sheetId val="3"/>
    </sheetIdMap>
  </header>
  <header guid="{8389C7ED-4B73-4B6B-B289-4BDE6C9E7B76}" dateTime="2020-01-06T11:38:55" maxSheetId="4" userName="Jolanta Kalniņa" r:id="rId1476" minRId="7216">
    <sheetIdMap count="3">
      <sheetId val="1"/>
      <sheetId val="2"/>
      <sheetId val="3"/>
    </sheetIdMap>
  </header>
  <header guid="{9ED465A9-D5F5-4076-8096-9C0A43617949}" dateTime="2020-01-06T13:11:43" maxSheetId="4" userName="Natalija Vdobčenko" r:id="rId1477">
    <sheetIdMap count="3">
      <sheetId val="1"/>
      <sheetId val="2"/>
      <sheetId val="3"/>
    </sheetIdMap>
  </header>
  <header guid="{5E527C63-1560-4DD5-8DDE-04212A61AF5B}" dateTime="2020-01-06T14:15:29" maxSheetId="4" userName="Natalija Vdobčenko" r:id="rId1478" minRId="7217">
    <sheetIdMap count="3">
      <sheetId val="1"/>
      <sheetId val="2"/>
      <sheetId val="3"/>
    </sheetIdMap>
  </header>
  <header guid="{5BBE6C87-093F-42AA-95AD-BE966B4C91A0}" dateTime="2020-01-06T14:18:45" maxSheetId="4" userName="Natalija Vdobčenko" r:id="rId1479">
    <sheetIdMap count="3">
      <sheetId val="1"/>
      <sheetId val="2"/>
      <sheetId val="3"/>
    </sheetIdMap>
  </header>
  <header guid="{CD5644EE-48E7-48D6-A1AB-1B3ADF038E84}" dateTime="2020-01-06T16:22:13" maxSheetId="4" userName="Natalija Vdobčenko" r:id="rId1480" minRId="7218" maxRId="7219">
    <sheetIdMap count="3">
      <sheetId val="1"/>
      <sheetId val="2"/>
      <sheetId val="3"/>
    </sheetIdMap>
  </header>
  <header guid="{5ADD54C4-C368-44FB-A3D7-42B5BD66231E}" dateTime="2020-01-07T10:03:59" maxSheetId="4" userName="Jolanta Kalniņa" r:id="rId1481">
    <sheetIdMap count="3">
      <sheetId val="1"/>
      <sheetId val="2"/>
      <sheetId val="3"/>
    </sheetIdMap>
  </header>
  <header guid="{6EA692DB-74AD-4CA9-A171-F6332D457FBE}" dateTime="2020-01-07T13:54:02" maxSheetId="4" userName="Natalija Vdobčenko" r:id="rId1482">
    <sheetIdMap count="3">
      <sheetId val="1"/>
      <sheetId val="2"/>
      <sheetId val="3"/>
    </sheetIdMap>
  </header>
  <header guid="{28918BE5-231C-49BD-B887-C4823CAB3410}" dateTime="2020-01-07T13:58:00" maxSheetId="4" userName="Natalija Vdobčenko" r:id="rId1483" minRId="7220" maxRId="7221">
    <sheetIdMap count="3">
      <sheetId val="1"/>
      <sheetId val="2"/>
      <sheetId val="3"/>
    </sheetIdMap>
  </header>
  <header guid="{2DDF9FA1-0FE1-444E-BCC4-91EA2CD22DBF}" dateTime="2020-01-07T14:04:22" maxSheetId="4" userName="Natalija Vdobčenko" r:id="rId1484" minRId="7222">
    <sheetIdMap count="3">
      <sheetId val="1"/>
      <sheetId val="2"/>
      <sheetId val="3"/>
    </sheetIdMap>
  </header>
  <header guid="{912CBD00-5556-4474-8E4E-D0DA373CA07D}" dateTime="2020-01-07T14:31:48" maxSheetId="4" userName="Natalija Vdobčenko" r:id="rId1485" minRId="7223" maxRId="7227">
    <sheetIdMap count="3">
      <sheetId val="1"/>
      <sheetId val="2"/>
      <sheetId val="3"/>
    </sheetIdMap>
  </header>
  <header guid="{17A6134E-E13F-46D1-973D-A86250A950C4}" dateTime="2020-01-07T14:33:39" maxSheetId="4" userName="Natalija Vdobčenko" r:id="rId1486" minRId="7228">
    <sheetIdMap count="3">
      <sheetId val="1"/>
      <sheetId val="2"/>
      <sheetId val="3"/>
    </sheetIdMap>
  </header>
  <header guid="{90375E70-5AA7-4CEA-B817-D4B309C7F259}" dateTime="2020-01-07T15:18:18" maxSheetId="4" userName="Natalija Vdobčenko" r:id="rId1487">
    <sheetIdMap count="3">
      <sheetId val="1"/>
      <sheetId val="2"/>
      <sheetId val="3"/>
    </sheetIdMap>
  </header>
  <header guid="{904E0E4E-E30C-4F3F-BAD1-CF70B327D686}" dateTime="2020-01-07T15:18:53" maxSheetId="4" userName="Natalija Vdobčenko" r:id="rId1488">
    <sheetIdMap count="3">
      <sheetId val="1"/>
      <sheetId val="2"/>
      <sheetId val="3"/>
    </sheetIdMap>
  </header>
  <header guid="{BF9EB06B-F5FE-4D78-A1C7-2A0B6524AE7D}" dateTime="2020-01-07T15:34:29" maxSheetId="4" userName="Natalija Vdobčenko" r:id="rId1489">
    <sheetIdMap count="3">
      <sheetId val="1"/>
      <sheetId val="2"/>
      <sheetId val="3"/>
    </sheetIdMap>
  </header>
  <header guid="{3A5759B5-30F9-47CE-A52D-C70F05E09E14}" dateTime="2020-01-07T15:36:38" maxSheetId="4" userName="Natalija Vdobčenko" r:id="rId1490">
    <sheetIdMap count="3">
      <sheetId val="1"/>
      <sheetId val="2"/>
      <sheetId val="3"/>
    </sheetIdMap>
  </header>
  <header guid="{A933D8E7-E57A-4763-A845-79C5BBCC6E44}" dateTime="2020-01-07T16:09:05" maxSheetId="4" userName="Jolanta Kalniņa" r:id="rId1491" minRId="7229" maxRId="7233">
    <sheetIdMap count="3">
      <sheetId val="1"/>
      <sheetId val="2"/>
      <sheetId val="3"/>
    </sheetIdMap>
  </header>
  <header guid="{18537F93-AE70-433B-BCAF-907B18F1BBE3}" dateTime="2020-01-07T16:19:44" maxSheetId="4" userName="Jolanta Kalniņa" r:id="rId1492" minRId="7234" maxRId="7236">
    <sheetIdMap count="3">
      <sheetId val="1"/>
      <sheetId val="2"/>
      <sheetId val="3"/>
    </sheetIdMap>
  </header>
  <header guid="{EB715253-D4D6-4CE7-B42F-866A3BA48BA6}" dateTime="2020-01-08T08:40:30" maxSheetId="4" userName="Natalija Vdobčenko" r:id="rId1493" minRId="7237" maxRId="7238">
    <sheetIdMap count="3">
      <sheetId val="1"/>
      <sheetId val="2"/>
      <sheetId val="3"/>
    </sheetIdMap>
  </header>
  <header guid="{B1DC9695-7653-41EB-A602-0ED9E98D2F4E}" dateTime="2020-01-08T08:51:00" maxSheetId="4" userName="Natalija Vdobčenko" r:id="rId1494" minRId="7239" maxRId="7240">
    <sheetIdMap count="3">
      <sheetId val="1"/>
      <sheetId val="2"/>
      <sheetId val="3"/>
    </sheetIdMap>
  </header>
  <header guid="{E8DBDE42-73B9-4450-B7DB-BBE3317EDE59}" dateTime="2020-01-08T10:54:32" maxSheetId="4" userName="Natalija Vdobčenko" r:id="rId1495" minRId="7241">
    <sheetIdMap count="3">
      <sheetId val="1"/>
      <sheetId val="2"/>
      <sheetId val="3"/>
    </sheetIdMap>
  </header>
  <header guid="{A6C51D8C-4CF4-4EFE-9A20-1AF601206049}" dateTime="2020-01-08T11:10:20" maxSheetId="4" userName="Natalija Vdobčenko" r:id="rId1496" minRId="7242">
    <sheetIdMap count="3">
      <sheetId val="1"/>
      <sheetId val="2"/>
      <sheetId val="3"/>
    </sheetIdMap>
  </header>
  <header guid="{C8020072-0D23-49CF-BD0A-165E3C863CD9}" dateTime="2020-01-08T11:10:41" maxSheetId="4" userName="Natalija Vdobčenko" r:id="rId1497" minRId="7243">
    <sheetIdMap count="3">
      <sheetId val="1"/>
      <sheetId val="2"/>
      <sheetId val="3"/>
    </sheetIdMap>
  </header>
  <header guid="{F9357802-C026-4CB7-9A78-DB1FCDA81AFA}" dateTime="2020-01-08T11:12:13" maxSheetId="4" userName="Natalija Vdobčenko" r:id="rId1498" minRId="7244" maxRId="7245">
    <sheetIdMap count="3">
      <sheetId val="1"/>
      <sheetId val="2"/>
      <sheetId val="3"/>
    </sheetIdMap>
  </header>
  <header guid="{FA5D7590-328A-4CDB-A2FA-58485870ED67}" dateTime="2020-01-08T11:12:51" maxSheetId="4" userName="Natalija Vdobčenko" r:id="rId1499" minRId="7246" maxRId="7247">
    <sheetIdMap count="3">
      <sheetId val="1"/>
      <sheetId val="2"/>
      <sheetId val="3"/>
    </sheetIdMap>
  </header>
  <header guid="{EF354EBD-8A2D-4043-B380-F46D513AB2E3}" dateTime="2020-01-08T11:15:51" maxSheetId="4" userName="Natalija Vdobčenko" r:id="rId1500" minRId="7248" maxRId="7253">
    <sheetIdMap count="3">
      <sheetId val="1"/>
      <sheetId val="2"/>
      <sheetId val="3"/>
    </sheetIdMap>
  </header>
  <header guid="{CB922BCA-B4D6-4B05-9577-DA329A9133B6}" dateTime="2020-01-08T11:16:52" maxSheetId="4" userName="Natalija Vdobčenko" r:id="rId1501" minRId="7254" maxRId="7255">
    <sheetIdMap count="3">
      <sheetId val="1"/>
      <sheetId val="2"/>
      <sheetId val="3"/>
    </sheetIdMap>
  </header>
  <header guid="{D5CC3249-0EC0-47FE-8977-E874782DED2B}" dateTime="2020-01-08T11:22:02" maxSheetId="4" userName="Natalija Vdobčenko" r:id="rId1502" minRId="7256" maxRId="7269">
    <sheetIdMap count="3">
      <sheetId val="1"/>
      <sheetId val="2"/>
      <sheetId val="3"/>
    </sheetIdMap>
  </header>
  <header guid="{ADB973EB-25CA-4433-949F-69560D1058F5}" dateTime="2020-01-08T11:40:19" maxSheetId="4" userName="Jolanta Kalniņa" r:id="rId1503">
    <sheetIdMap count="3">
      <sheetId val="1"/>
      <sheetId val="2"/>
      <sheetId val="3"/>
    </sheetIdMap>
  </header>
  <header guid="{388A9486-E6FE-4DE9-8BA8-5249166ABD81}" dateTime="2020-01-08T11:42:36" maxSheetId="4" userName="Natalija Vdobčenko" r:id="rId1504" minRId="7270">
    <sheetIdMap count="3">
      <sheetId val="1"/>
      <sheetId val="2"/>
      <sheetId val="3"/>
    </sheetIdMap>
  </header>
  <header guid="{E1C05D39-8DB9-4C88-B793-01BEFDA7006F}" dateTime="2020-01-09T13:58:44" maxSheetId="4" userName="Jolanta Kalniņa" r:id="rId1505" minRId="7271" maxRId="7293">
    <sheetIdMap count="3">
      <sheetId val="1"/>
      <sheetId val="2"/>
      <sheetId val="3"/>
    </sheetIdMap>
  </header>
  <header guid="{623DC755-D263-40CC-99BC-261429D2579B}" dateTime="2020-01-09T14:44:13" maxSheetId="4" userName="Jolanta Kalniņa" r:id="rId1506" minRId="7294" maxRId="7297">
    <sheetIdMap count="3">
      <sheetId val="1"/>
      <sheetId val="2"/>
      <sheetId val="3"/>
    </sheetIdMap>
  </header>
  <header guid="{A9F79A20-01F3-4C03-B047-A0B6899E7F4D}" dateTime="2020-01-09T15:08:04" maxSheetId="4" userName="Jolanta Kalniņa" r:id="rId1507" minRId="7298" maxRId="7313">
    <sheetIdMap count="3">
      <sheetId val="1"/>
      <sheetId val="2"/>
      <sheetId val="3"/>
    </sheetIdMap>
  </header>
  <header guid="{358004CE-0CF5-4B4F-B02A-1C558C3089AC}" dateTime="2020-01-09T17:10:02" maxSheetId="4" userName="Jolanta Kalniņa" r:id="rId1508" minRId="7314" maxRId="7319">
    <sheetIdMap count="3">
      <sheetId val="1"/>
      <sheetId val="2"/>
      <sheetId val="3"/>
    </sheetIdMap>
  </header>
  <header guid="{CD6ACE0D-ACD5-4452-A4EC-8A16FE0E937B}" dateTime="2020-01-10T12:00:20" maxSheetId="4" userName="Jolanta Kalniņa" r:id="rId1509" minRId="7320" maxRId="7328">
    <sheetIdMap count="3">
      <sheetId val="1"/>
      <sheetId val="2"/>
      <sheetId val="3"/>
    </sheetIdMap>
  </header>
  <header guid="{85AFB860-6929-42F5-93A2-93EE7F2475A9}" dateTime="2020-01-10T12:03:52" maxSheetId="4" userName="Jolanta Kalniņa" r:id="rId1510" minRId="7329" maxRId="7335">
    <sheetIdMap count="3">
      <sheetId val="1"/>
      <sheetId val="2"/>
      <sheetId val="3"/>
    </sheetIdMap>
  </header>
  <header guid="{F5038691-585B-422C-8BD6-4595235DD98E}" dateTime="2020-01-10T12:07:52" maxSheetId="4" userName="Jolanta Kalniņa" r:id="rId1511" minRId="7336" maxRId="7343">
    <sheetIdMap count="3">
      <sheetId val="1"/>
      <sheetId val="2"/>
      <sheetId val="3"/>
    </sheetIdMap>
  </header>
  <header guid="{FADF7E37-3E11-47E7-ADA9-108A158093A7}" dateTime="2020-01-10T13:14:06" maxSheetId="4" userName="Jolanta Kalniņa" r:id="rId1512" minRId="7344" maxRId="7351">
    <sheetIdMap count="3">
      <sheetId val="1"/>
      <sheetId val="2"/>
      <sheetId val="3"/>
    </sheetIdMap>
  </header>
  <header guid="{B510D581-F7C3-48B3-8FCE-908D03BB1B3B}" dateTime="2020-01-10T13:22:09" maxSheetId="4" userName="Jolanta Kalniņa" r:id="rId1513" minRId="7352" maxRId="7379">
    <sheetIdMap count="3">
      <sheetId val="1"/>
      <sheetId val="2"/>
      <sheetId val="3"/>
    </sheetIdMap>
  </header>
  <header guid="{0131CF90-9FA4-4DAB-9EA8-E7A1B8C49638}" dateTime="2020-01-10T13:25:46" maxSheetId="4" userName="Jolanta Kalniņa" r:id="rId1514" minRId="7380" maxRId="7393">
    <sheetIdMap count="3">
      <sheetId val="1"/>
      <sheetId val="2"/>
      <sheetId val="3"/>
    </sheetIdMap>
  </header>
  <header guid="{749A3BE4-9BBF-4B81-969A-D57DAFBDC67D}" dateTime="2020-01-10T13:47:08" maxSheetId="4" userName="Jolanta Kalniņa" r:id="rId1515" minRId="7394" maxRId="7431">
    <sheetIdMap count="3">
      <sheetId val="1"/>
      <sheetId val="2"/>
      <sheetId val="3"/>
    </sheetIdMap>
  </header>
  <header guid="{07555B8E-EC93-419B-AE92-DC2289343F0F}" dateTime="2020-01-10T13:48:31" maxSheetId="4" userName="Jolanta Kalniņa" r:id="rId1516" minRId="7432">
    <sheetIdMap count="3">
      <sheetId val="1"/>
      <sheetId val="2"/>
      <sheetId val="3"/>
    </sheetIdMap>
  </header>
  <header guid="{136341D7-8A36-4794-B731-9279E8012159}" dateTime="2020-01-10T13:50:05" maxSheetId="4" userName="Jolanta Kalniņa" r:id="rId1517" minRId="7433" maxRId="7436">
    <sheetIdMap count="3">
      <sheetId val="1"/>
      <sheetId val="2"/>
      <sheetId val="3"/>
    </sheetIdMap>
  </header>
  <header guid="{B422E734-7ED5-4086-9C06-DEE61A485353}" dateTime="2020-01-10T15:16:29" maxSheetId="4" userName="Jolanta Kalniņa" r:id="rId1518" minRId="7437" maxRId="7438">
    <sheetIdMap count="3">
      <sheetId val="1"/>
      <sheetId val="2"/>
      <sheetId val="3"/>
    </sheetIdMap>
  </header>
  <header guid="{5B0E42F9-0199-4584-A4F8-479D091BC6D8}" dateTime="2020-01-13T08:21:19" maxSheetId="4" userName="Natalija Vdobčenko" r:id="rId1519">
    <sheetIdMap count="3">
      <sheetId val="1"/>
      <sheetId val="2"/>
      <sheetId val="3"/>
    </sheetIdMap>
  </header>
  <header guid="{ECA00845-F97C-412E-A0BB-EFFEF35A3775}" dateTime="2020-01-13T08:34:43" maxSheetId="4" userName="Natalija Vdobčenko" r:id="rId1520" minRId="7439" maxRId="7440">
    <sheetIdMap count="3">
      <sheetId val="1"/>
      <sheetId val="2"/>
      <sheetId val="3"/>
    </sheetIdMap>
  </header>
  <header guid="{86EE127E-0732-40D5-B85F-D47FE65CE251}" dateTime="2020-01-13T10:40:28" maxSheetId="4" userName="Natalija Vdobčenko" r:id="rId1521">
    <sheetIdMap count="3">
      <sheetId val="1"/>
      <sheetId val="2"/>
      <sheetId val="3"/>
    </sheetIdMap>
  </header>
  <header guid="{99567F94-DFC8-44B6-908E-2FCC0037455C}" dateTime="2020-01-13T10:43:48" maxSheetId="4" userName="Natalija Vdobčenko" r:id="rId1522">
    <sheetIdMap count="3">
      <sheetId val="1"/>
      <sheetId val="2"/>
      <sheetId val="3"/>
    </sheetIdMap>
  </header>
  <header guid="{D1040D3C-F547-499E-AAFC-C3780DBBA2AE}" dateTime="2020-01-13T10:47:59" maxSheetId="4" userName="Natalija Vdobčenko" r:id="rId1523" minRId="7441">
    <sheetIdMap count="3">
      <sheetId val="1"/>
      <sheetId val="2"/>
      <sheetId val="3"/>
    </sheetIdMap>
  </header>
  <header guid="{7F14AD01-8BB9-404F-AA18-1DA434314023}" dateTime="2020-01-13T11:13:55" maxSheetId="4" userName="Natalija Vdobčenko" r:id="rId1524">
    <sheetIdMap count="3">
      <sheetId val="1"/>
      <sheetId val="2"/>
      <sheetId val="3"/>
    </sheetIdMap>
  </header>
  <header guid="{48308E5E-F6A9-453A-A4F3-198E22721E9D}" dateTime="2020-01-13T11:23:46" maxSheetId="4" userName="Jolanta Kalniņa" r:id="rId1525" minRId="7442">
    <sheetIdMap count="3">
      <sheetId val="1"/>
      <sheetId val="2"/>
      <sheetId val="3"/>
    </sheetIdMap>
  </header>
  <header guid="{53ECC872-3A8B-41DB-A280-8755997DCCA3}" dateTime="2020-01-13T11:32:52" maxSheetId="4" userName="Natalija Vdobčenko" r:id="rId1526" minRId="7443" maxRId="7444">
    <sheetIdMap count="3">
      <sheetId val="1"/>
      <sheetId val="2"/>
      <sheetId val="3"/>
    </sheetIdMap>
  </header>
  <header guid="{1ACD9DBF-A7C6-45A9-BF81-8BA60B9509AE}" dateTime="2020-01-13T11:37:12" maxSheetId="4" userName="Natalija Vdobčenko" r:id="rId1527" minRId="7445">
    <sheetIdMap count="3">
      <sheetId val="1"/>
      <sheetId val="2"/>
      <sheetId val="3"/>
    </sheetIdMap>
  </header>
  <header guid="{038A3B8B-4332-4F6C-8AEA-DC7DBECF90D4}" dateTime="2020-01-13T11:37:55" maxSheetId="4" userName="Natalija Vdobčenko" r:id="rId1528" minRId="7446" maxRId="7447">
    <sheetIdMap count="3">
      <sheetId val="1"/>
      <sheetId val="2"/>
      <sheetId val="3"/>
    </sheetIdMap>
  </header>
  <header guid="{DCEFC17E-2D46-4603-891C-9C18055095EB}" dateTime="2020-01-13T11:42:37" maxSheetId="4" userName="Natalija Vdobčenko" r:id="rId1529" minRId="7448">
    <sheetIdMap count="3">
      <sheetId val="1"/>
      <sheetId val="2"/>
      <sheetId val="3"/>
    </sheetIdMap>
  </header>
  <header guid="{FA2AE35C-6AD4-419D-BED9-9709BF1C8C5F}" dateTime="2020-01-13T11:45:31" maxSheetId="4" userName="Natalija Vdobčenko" r:id="rId1530" minRId="7449" maxRId="7450">
    <sheetIdMap count="3">
      <sheetId val="1"/>
      <sheetId val="2"/>
      <sheetId val="3"/>
    </sheetIdMap>
  </header>
  <header guid="{E8C0AF12-73C6-4FFD-A5AE-8FFBFA03AC64}" dateTime="2020-01-13T11:46:20" maxSheetId="4" userName="Natalija Vdobčenko" r:id="rId1531" minRId="7451" maxRId="7452">
    <sheetIdMap count="3">
      <sheetId val="1"/>
      <sheetId val="2"/>
      <sheetId val="3"/>
    </sheetIdMap>
  </header>
  <header guid="{81BB7EC0-07A4-4B25-B227-085E5F8E75C7}" dateTime="2020-01-13T11:47:00" maxSheetId="4" userName="Natalija Vdobčenko" r:id="rId1532" minRId="7453" maxRId="7458">
    <sheetIdMap count="3">
      <sheetId val="1"/>
      <sheetId val="2"/>
      <sheetId val="3"/>
    </sheetIdMap>
  </header>
  <header guid="{DABB7B0F-B6B4-4F9F-9953-4922555DB060}" dateTime="2020-01-13T11:47:30" maxSheetId="4" userName="Natalija Vdobčenko" r:id="rId1533" minRId="7459" maxRId="7461">
    <sheetIdMap count="3">
      <sheetId val="1"/>
      <sheetId val="2"/>
      <sheetId val="3"/>
    </sheetIdMap>
  </header>
  <header guid="{163E3CE3-38AF-44AD-9560-A450BEBF8E4A}" dateTime="2020-01-13T11:47:51" maxSheetId="4" userName="Natalija Vdobčenko" r:id="rId1534" minRId="7462" maxRId="7464">
    <sheetIdMap count="3">
      <sheetId val="1"/>
      <sheetId val="2"/>
      <sheetId val="3"/>
    </sheetIdMap>
  </header>
  <header guid="{48D4CC7B-BAFC-48D9-8EF8-969E638CC6B9}" dateTime="2020-01-13T11:49:13" maxSheetId="4" userName="Natalija Vdobčenko" r:id="rId1535" minRId="7465">
    <sheetIdMap count="3">
      <sheetId val="1"/>
      <sheetId val="2"/>
      <sheetId val="3"/>
    </sheetIdMap>
  </header>
  <header guid="{DE8C9390-C51E-4E41-84FB-061C34DF2B66}" dateTime="2020-01-13T11:52:26" maxSheetId="4" userName="Natalija Vdobčenko" r:id="rId1536" minRId="7466">
    <sheetIdMap count="3">
      <sheetId val="1"/>
      <sheetId val="2"/>
      <sheetId val="3"/>
    </sheetIdMap>
  </header>
  <header guid="{3F29B57B-A055-46E1-B823-7C5B5E626690}" dateTime="2020-01-13T11:52:51" maxSheetId="4" userName="Natalija Vdobčenko" r:id="rId1537" minRId="7467">
    <sheetIdMap count="3">
      <sheetId val="1"/>
      <sheetId val="2"/>
      <sheetId val="3"/>
    </sheetIdMap>
  </header>
  <header guid="{DF9E36E1-A74B-4D1D-8EAA-375BC4445140}" dateTime="2020-01-13T12:52:59" maxSheetId="4" userName="Natalija Vdobčenko" r:id="rId1538">
    <sheetIdMap count="3">
      <sheetId val="1"/>
      <sheetId val="2"/>
      <sheetId val="3"/>
    </sheetIdMap>
  </header>
  <header guid="{E53254A4-1DC1-446A-84DF-80454667AE1C}" dateTime="2020-01-13T12:57:07" maxSheetId="4" userName="Natalija Vdobčenko" r:id="rId1539" minRId="7468">
    <sheetIdMap count="3">
      <sheetId val="1"/>
      <sheetId val="2"/>
      <sheetId val="3"/>
    </sheetIdMap>
  </header>
  <header guid="{5F0935ED-7FCD-4E98-BE31-AEF7D7B7B2E2}" dateTime="2020-01-13T13:16:20" maxSheetId="4" userName="Natalija Vdobčenko" r:id="rId1540" minRId="7469">
    <sheetIdMap count="3">
      <sheetId val="1"/>
      <sheetId val="2"/>
      <sheetId val="3"/>
    </sheetIdMap>
  </header>
  <header guid="{E0C12C6C-06C9-4826-86BE-ACAAE95856DC}" dateTime="2020-01-13T13:19:50" maxSheetId="4" userName="Natalija Vdobčenko" r:id="rId1541" minRId="7470" maxRId="7477">
    <sheetIdMap count="3">
      <sheetId val="1"/>
      <sheetId val="2"/>
      <sheetId val="3"/>
    </sheetIdMap>
  </header>
  <header guid="{6BF84044-38A6-45F9-BFEA-5A59C8EB48AE}" dateTime="2020-01-13T13:20:52" maxSheetId="4" userName="Natalija Vdobčenko" r:id="rId1542" minRId="7478" maxRId="7485">
    <sheetIdMap count="3">
      <sheetId val="1"/>
      <sheetId val="2"/>
      <sheetId val="3"/>
    </sheetIdMap>
  </header>
  <header guid="{36347BA0-01E2-4739-868B-9D1719AD4A53}" dateTime="2020-01-13T13:21:31" maxSheetId="4" userName="Natalija Vdobčenko" r:id="rId1543" minRId="7486" maxRId="7489">
    <sheetIdMap count="3">
      <sheetId val="1"/>
      <sheetId val="2"/>
      <sheetId val="3"/>
    </sheetIdMap>
  </header>
  <header guid="{6E04B2CE-5DEE-41E3-9897-68A2120A35E2}" dateTime="2020-01-13T13:25:00" maxSheetId="4" userName="Natalija Vdobčenko" r:id="rId1544" minRId="7490" maxRId="7503">
    <sheetIdMap count="3">
      <sheetId val="1"/>
      <sheetId val="2"/>
      <sheetId val="3"/>
    </sheetIdMap>
  </header>
  <header guid="{B4561700-90A3-4211-BBC9-73273B5456DB}" dateTime="2020-01-13T13:27:07" maxSheetId="4" userName="Natalija Vdobčenko" r:id="rId1545" minRId="7504" maxRId="7515">
    <sheetIdMap count="3">
      <sheetId val="1"/>
      <sheetId val="2"/>
      <sheetId val="3"/>
    </sheetIdMap>
  </header>
  <header guid="{B3D891AE-BC91-4896-B3E1-9CE1BB43B8AA}" dateTime="2020-01-13T13:28:16" maxSheetId="4" userName="Natalija Vdobčenko" r:id="rId1546" minRId="7516" maxRId="7521">
    <sheetIdMap count="3">
      <sheetId val="1"/>
      <sheetId val="2"/>
      <sheetId val="3"/>
    </sheetIdMap>
  </header>
  <header guid="{3CA11B29-CD77-488F-BBD0-FA6E83D3CDD7}" dateTime="2020-01-13T14:26:18" maxSheetId="4" userName="Jolanta Kalniņa" r:id="rId1547" minRId="7522">
    <sheetIdMap count="3">
      <sheetId val="1"/>
      <sheetId val="2"/>
      <sheetId val="3"/>
    </sheetIdMap>
  </header>
  <header guid="{C247C4A8-01FD-454E-B501-5005EE095C6C}" dateTime="2020-01-13T14:59:11" maxSheetId="4" userName="Natalija Vdobčenko" r:id="rId1548">
    <sheetIdMap count="3">
      <sheetId val="1"/>
      <sheetId val="2"/>
      <sheetId val="3"/>
    </sheetIdMap>
  </header>
  <header guid="{16E8DCF5-555B-4FB6-9FFD-2FEC9C6DD7C5}" dateTime="2020-01-13T15:03:47" maxSheetId="4" userName="Natalija Vdobčenko" r:id="rId1549" minRId="7523">
    <sheetIdMap count="3">
      <sheetId val="1"/>
      <sheetId val="2"/>
      <sheetId val="3"/>
    </sheetIdMap>
  </header>
  <header guid="{DB3B7C33-D963-4823-84A4-CA84C166D217}" dateTime="2020-01-14T14:30:47" maxSheetId="4" userName="Jolanta Kalniņa" r:id="rId1550" minRId="7524" maxRId="7525">
    <sheetIdMap count="3">
      <sheetId val="1"/>
      <sheetId val="2"/>
      <sheetId val="3"/>
    </sheetIdMap>
  </header>
  <header guid="{2A86B3B1-B859-48D6-97DE-8CA8CDB6736F}" dateTime="2020-01-14T14:31:30" maxSheetId="4" userName="Jolanta Kalniņa" r:id="rId1551" minRId="7526" maxRId="7528">
    <sheetIdMap count="3">
      <sheetId val="1"/>
      <sheetId val="2"/>
      <sheetId val="3"/>
    </sheetIdMap>
  </header>
  <header guid="{3300E468-A8D7-4317-B5AD-F33659DAA5B5}" dateTime="2020-01-15T11:17:04" maxSheetId="4" userName="Natalija Vdobčenko" r:id="rId1552">
    <sheetIdMap count="3">
      <sheetId val="1"/>
      <sheetId val="2"/>
      <sheetId val="3"/>
    </sheetIdMap>
  </header>
  <header guid="{4180ED5D-439A-45E2-BFCD-3E4A47D73DF5}" dateTime="2020-01-15T11:18:29" maxSheetId="4" userName="Natalija Vdobčenko" r:id="rId1553" minRId="7529" maxRId="7530">
    <sheetIdMap count="3">
      <sheetId val="1"/>
      <sheetId val="2"/>
      <sheetId val="3"/>
    </sheetIdMap>
  </header>
  <header guid="{F5A354DE-4B57-4FD5-992C-1BF8FCE6BA3E}" dateTime="2020-01-15T11:32:42" maxSheetId="4" userName="Natalija Vdobčenko" r:id="rId1554">
    <sheetIdMap count="3">
      <sheetId val="1"/>
      <sheetId val="2"/>
      <sheetId val="3"/>
    </sheetIdMap>
  </header>
  <header guid="{A16CE32C-D34F-4D6E-B017-5F408597D278}" dateTime="2020-01-15T12:50:17" maxSheetId="4" userName="Natalija Vdobčenko" r:id="rId1555" minRId="7531">
    <sheetIdMap count="3">
      <sheetId val="1"/>
      <sheetId val="2"/>
      <sheetId val="3"/>
    </sheetIdMap>
  </header>
  <header guid="{921D6B6D-F09C-4193-9EC8-9A6BD6B2AA09}" dateTime="2020-01-15T14:05:02" maxSheetId="4" userName="Natalija Vdobčenko" r:id="rId1556" minRId="7532">
    <sheetIdMap count="3">
      <sheetId val="1"/>
      <sheetId val="2"/>
      <sheetId val="3"/>
    </sheetIdMap>
  </header>
  <header guid="{CE5396A5-11FF-47F9-92FF-4A107D2990AB}" dateTime="2020-01-15T14:16:25" maxSheetId="4" userName="Natalija Vdobčenko" r:id="rId1557">
    <sheetIdMap count="3">
      <sheetId val="1"/>
      <sheetId val="2"/>
      <sheetId val="3"/>
    </sheetIdMap>
  </header>
  <header guid="{6878D5D7-7794-40D8-9B14-31BD1034FC1C}" dateTime="2020-01-16T08:10:05" maxSheetId="4" userName="Jolanta Kalniņa" r:id="rId1558" minRId="7533" maxRId="7535">
    <sheetIdMap count="3">
      <sheetId val="1"/>
      <sheetId val="2"/>
      <sheetId val="3"/>
    </sheetIdMap>
  </header>
  <header guid="{73E6B870-D135-4F63-8605-AF6ADE6EFABA}" dateTime="2020-01-16T08:18:12" maxSheetId="4" userName="Natalija Vdobčenko" r:id="rId1559">
    <sheetIdMap count="3">
      <sheetId val="1"/>
      <sheetId val="2"/>
      <sheetId val="3"/>
    </sheetIdMap>
  </header>
  <header guid="{01C60EC3-020B-4866-99FF-38CFE4993B61}" dateTime="2020-01-16T10:22:11" maxSheetId="4" userName="Jolanta Kalniņa" r:id="rId1560" minRId="7536" maxRId="7563">
    <sheetIdMap count="3">
      <sheetId val="1"/>
      <sheetId val="2"/>
      <sheetId val="3"/>
    </sheetIdMap>
  </header>
  <header guid="{40BE0476-5AF1-4A04-9B66-4EC20499710A}" dateTime="2020-01-16T10:28:33" maxSheetId="4" userName="Natalija Vdobčenko" r:id="rId1561">
    <sheetIdMap count="3">
      <sheetId val="1"/>
      <sheetId val="2"/>
      <sheetId val="3"/>
    </sheetIdMap>
  </header>
  <header guid="{DF14B9C2-B9C7-4C4F-8092-13EBD0BC79CC}" dateTime="2020-01-16T10:58:07" maxSheetId="4" userName="Jolanta Kalniņa" r:id="rId1562">
    <sheetIdMap count="3">
      <sheetId val="1"/>
      <sheetId val="2"/>
      <sheetId val="3"/>
    </sheetIdMap>
  </header>
  <header guid="{E2DADEF3-A206-4DEC-B755-12278DFB79E0}" dateTime="2020-01-16T11:21:09" maxSheetId="4" userName="Jolanta Kalniņa" r:id="rId1563" minRId="7564" maxRId="7569">
    <sheetIdMap count="3">
      <sheetId val="1"/>
      <sheetId val="2"/>
      <sheetId val="3"/>
    </sheetIdMap>
  </header>
  <header guid="{4AE985DB-A620-4BC3-87A1-69DE5C6F2AFC}" dateTime="2020-01-16T11:21:17" maxSheetId="4" userName="Jolanta Kalniņa" r:id="rId1564" minRId="7570">
    <sheetIdMap count="3">
      <sheetId val="1"/>
      <sheetId val="2"/>
      <sheetId val="3"/>
    </sheetIdMap>
  </header>
  <header guid="{8BDF7A35-0589-498C-8836-C9A9520081C2}" dateTime="2020-01-16T13:22:40" maxSheetId="4" userName="Natalija Vdobčenko" r:id="rId1565">
    <sheetIdMap count="3">
      <sheetId val="1"/>
      <sheetId val="2"/>
      <sheetId val="3"/>
    </sheetIdMap>
  </header>
  <header guid="{C3EFF268-E6BF-4A9C-A7C4-CD7529F8EA5A}" dateTime="2020-01-16T15:35:30" maxSheetId="4" userName="Jolanta Kalniņa" r:id="rId1566" minRId="7571">
    <sheetIdMap count="3">
      <sheetId val="1"/>
      <sheetId val="2"/>
      <sheetId val="3"/>
    </sheetIdMap>
  </header>
  <header guid="{7682A638-786E-4C8B-AD32-A7AC9170C218}" dateTime="2020-01-16T16:19:07" maxSheetId="4" userName="Dace Riterfelte" r:id="rId1567" minRId="7572">
    <sheetIdMap count="3">
      <sheetId val="1"/>
      <sheetId val="2"/>
      <sheetId val="3"/>
    </sheetIdMap>
  </header>
  <header guid="{4FA1C766-AC63-4F6F-84BC-60EBB05D8AB0}" dateTime="2020-01-21T10:46:08" maxSheetId="4" userName="Dace Riterfelte" r:id="rId1568" minRId="757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7573" sheetId="1" source="K3:N7" destination="G3:J7" sourceSheetId="1">
    <rfmt sheetId="1" sqref="G3" start="0" length="0">
      <dxf>
        <font>
          <b/>
          <sz val="12"/>
          <color auto="1"/>
          <name val="Times New Roman"/>
          <scheme val="none"/>
        </font>
        <alignment horizontal="center" vertical="top" readingOrder="0"/>
      </dxf>
    </rfmt>
    <rfmt sheetId="1" sqref="H3" start="0" length="0">
      <dxf>
        <font>
          <b/>
          <sz val="12"/>
          <color auto="1"/>
          <name val="Times New Roman"/>
          <scheme val="none"/>
        </font>
        <alignment horizontal="center" vertical="top" readingOrder="0"/>
      </dxf>
    </rfmt>
    <rfmt sheetId="1" sqref="I3" start="0" length="0">
      <dxf>
        <font>
          <b/>
          <sz val="12"/>
          <color auto="1"/>
          <name val="Times New Roman"/>
          <scheme val="none"/>
        </font>
        <alignment horizontal="center" vertical="top" readingOrder="0"/>
      </dxf>
    </rfmt>
    <rfmt sheetId="1" sqref="J3" start="0" length="0">
      <dxf>
        <font>
          <b/>
          <sz val="12"/>
          <color auto="1"/>
          <name val="Times New Roman"/>
          <scheme val="none"/>
        </font>
        <alignment horizontal="center" vertical="top" readingOrder="0"/>
      </dxf>
    </rfmt>
    <rfmt sheetId="1" sqref="G4" start="0" length="0">
      <dxf>
        <font>
          <sz val="10"/>
          <color auto="1"/>
          <name val="Times New Roman"/>
          <scheme val="none"/>
        </font>
      </dxf>
    </rfmt>
    <rfmt sheetId="1" sqref="H4" start="0" length="0">
      <dxf>
        <font>
          <sz val="10"/>
          <color auto="1"/>
          <name val="Times New Roman"/>
          <scheme val="none"/>
        </font>
      </dxf>
    </rfmt>
    <rfmt sheetId="1" sqref="I4" start="0" length="0">
      <dxf>
        <font>
          <sz val="10"/>
          <color auto="1"/>
          <name val="Times New Roman"/>
          <scheme val="none"/>
        </font>
      </dxf>
    </rfmt>
    <rfmt sheetId="1" sqref="J4" start="0" length="0">
      <dxf>
        <font>
          <sz val="10"/>
          <color auto="1"/>
          <name val="Times New Roman"/>
          <scheme val="none"/>
        </font>
      </dxf>
    </rfmt>
    <rfmt sheetId="1" sqref="G5" start="0" length="0">
      <dxf>
        <font>
          <sz val="10"/>
          <color auto="1"/>
          <name val="Times New Roman"/>
          <scheme val="none"/>
        </font>
      </dxf>
    </rfmt>
    <rfmt sheetId="1" sqref="H5" start="0" length="0">
      <dxf>
        <font>
          <sz val="10"/>
          <color auto="1"/>
          <name val="Times New Roman"/>
          <scheme val="none"/>
        </font>
      </dxf>
    </rfmt>
    <rfmt sheetId="1" sqref="I5" start="0" length="0">
      <dxf>
        <font>
          <sz val="10"/>
          <color auto="1"/>
          <name val="Times New Roman"/>
          <scheme val="none"/>
        </font>
      </dxf>
    </rfmt>
    <rfmt sheetId="1" sqref="J5" start="0" length="0">
      <dxf>
        <font>
          <sz val="10"/>
          <color auto="1"/>
          <name val="Times New Roman"/>
          <scheme val="none"/>
        </font>
      </dxf>
    </rfmt>
    <rfmt sheetId="1" sqref="G6" start="0" length="0">
      <dxf>
        <font>
          <sz val="10"/>
          <color auto="1"/>
          <name val="Times New Roman"/>
          <scheme val="none"/>
        </font>
      </dxf>
    </rfmt>
    <rfmt sheetId="1" sqref="H6" start="0" length="0">
      <dxf>
        <font>
          <sz val="10"/>
          <color auto="1"/>
          <name val="Times New Roman"/>
          <scheme val="none"/>
        </font>
      </dxf>
    </rfmt>
    <rfmt sheetId="1" sqref="I6" start="0" length="0">
      <dxf>
        <font>
          <sz val="10"/>
          <color auto="1"/>
          <name val="Times New Roman"/>
          <scheme val="none"/>
        </font>
      </dxf>
    </rfmt>
    <rfmt sheetId="1" sqref="J6" start="0" length="0">
      <dxf>
        <font>
          <sz val="10"/>
          <color auto="1"/>
          <name val="Times New Roman"/>
          <scheme val="none"/>
        </font>
      </dxf>
    </rfmt>
    <rfmt sheetId="1" sqref="G7" start="0" length="0">
      <dxf>
        <font>
          <sz val="10"/>
          <color auto="1"/>
          <name val="Times New Roman"/>
          <scheme val="none"/>
        </font>
      </dxf>
    </rfmt>
    <rfmt sheetId="1" sqref="H7" start="0" length="0">
      <dxf>
        <font>
          <sz val="10"/>
          <color auto="1"/>
          <name val="Times New Roman"/>
          <scheme val="none"/>
        </font>
      </dxf>
    </rfmt>
    <rfmt sheetId="1" sqref="I7" start="0" length="0">
      <dxf>
        <font>
          <sz val="10"/>
          <color auto="1"/>
          <name val="Times New Roman"/>
          <scheme val="none"/>
        </font>
      </dxf>
    </rfmt>
    <rfmt sheetId="1" sqref="J7" start="0" length="0">
      <dxf>
        <font>
          <sz val="10"/>
          <color auto="1"/>
          <name val="Times New Roman"/>
          <scheme val="none"/>
        </font>
      </dxf>
    </rfmt>
  </rm>
  <rcv guid="{9435B17B-6589-4498-AEC8-8B7F7A961EB0}" action="delete"/>
  <rcv guid="{9435B17B-6589-4498-AEC8-8B7F7A961EB0}" action="add"/>
</revisions>
</file>

<file path=xl/revisions/revisionLog1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1" sId="1">
    <nc r="F165">
      <v>197505</v>
    </nc>
  </rcc>
  <rcc rId="7202" sId="1">
    <nc r="G165">
      <v>47579</v>
    </nc>
  </rcc>
  <rcc rId="7203" sId="1">
    <nc r="F166">
      <v>30678</v>
    </nc>
  </rcc>
  <rcc rId="7204" sId="1">
    <nc r="G166">
      <v>7390</v>
    </nc>
  </rcc>
  <rcv guid="{3A56BBDD-68CD-4AEA-B9E4-12391459D4C4}" action="delete"/>
  <rcv guid="{3A56BBDD-68CD-4AEA-B9E4-12391459D4C4}" action="add"/>
</revisions>
</file>

<file path=xl/revisions/revisionLog1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5" sId="1">
    <oc r="D218">
      <v>-2756043</v>
    </oc>
    <nc r="D218">
      <v>-2601717</v>
    </nc>
  </rcc>
  <rcv guid="{CFE03FCF-A4D8-435A-8A9B-0544466F5A93}" action="delete"/>
  <rcv guid="{CFE03FCF-A4D8-435A-8A9B-0544466F5A93}" action="add"/>
</revisions>
</file>

<file path=xl/revisions/revisionLog1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6" sId="1">
    <oc r="D218">
      <v>-2601717</v>
    </oc>
    <nc r="D218">
      <v>-2756043</v>
    </nc>
  </rcc>
</revisions>
</file>

<file path=xl/revisions/revisionLog1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7" sId="1" numFmtId="4">
    <oc r="M41">
      <v>600</v>
    </oc>
    <nc r="M41">
      <v>300</v>
    </nc>
  </rcc>
  <rcv guid="{CFE03FCF-A4D8-435A-8A9B-0544466F5A93}" action="delete"/>
  <rcv guid="{CFE03FCF-A4D8-435A-8A9B-0544466F5A93}" action="add"/>
</revisions>
</file>

<file path=xl/revisions/revisionLog1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8" sId="1">
    <oc r="H99">
      <v>650145</v>
    </oc>
    <nc r="H99">
      <v>707370</v>
    </nc>
  </rcc>
  <rcc rId="7209" sId="1">
    <oc r="L208">
      <v>40000</v>
    </oc>
    <nc r="L208">
      <v>50000</v>
    </nc>
  </rcc>
  <rcv guid="{3A56BBDD-68CD-4AEA-B9E4-12391459D4C4}" action="delete"/>
  <rcv guid="{3A56BBDD-68CD-4AEA-B9E4-12391459D4C4}" action="add"/>
</revisions>
</file>

<file path=xl/revisions/revisionLog1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0" sId="1">
    <oc r="H89">
      <v>176250</v>
    </oc>
    <nc r="H89">
      <v>159776</v>
    </nc>
  </rcc>
  <rcc rId="7211" sId="1">
    <oc r="K49">
      <v>20000</v>
    </oc>
    <nc r="K49">
      <v>42000</v>
    </nc>
  </rcc>
  <rcc rId="7212" sId="1">
    <nc r="K79">
      <v>5282</v>
    </nc>
  </rcc>
  <rcc rId="7213" sId="1">
    <oc r="H81">
      <v>42750</v>
    </oc>
    <nc r="H81">
      <v>43324</v>
    </nc>
  </rcc>
  <rcc rId="7214" sId="1">
    <oc r="F17">
      <v>90000</v>
    </oc>
    <nc r="F17">
      <v>97000</v>
    </nc>
  </rcc>
  <rcc rId="7215" sId="1">
    <oc r="G17">
      <v>15000</v>
    </oc>
    <nc r="G17">
      <v>38368</v>
    </nc>
  </rcc>
</revisions>
</file>

<file path=xl/revisions/revisionLog1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6" sId="1">
    <oc r="K73">
      <v>1012262</v>
    </oc>
    <nc r="K73">
      <v>1048793</v>
    </nc>
  </rcc>
</revisions>
</file>

<file path=xl/revisions/revisionLog1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7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8" sId="1">
    <oc r="F34">
      <v>198613</v>
    </oc>
    <nc r="F34">
      <v>209812</v>
    </nc>
  </rcc>
  <rcc rId="7219" sId="1">
    <oc r="G34">
      <v>51146</v>
    </oc>
    <nc r="G34">
      <v>53844</v>
    </nc>
  </rcc>
</revisions>
</file>

<file path=xl/revisions/revisionLog1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20" sId="1">
    <oc r="F170">
      <v>2332477</v>
    </oc>
    <nc r="F170">
      <v>2340141</v>
    </nc>
  </rcc>
  <rcc rId="7221" sId="1">
    <oc r="G170">
      <v>580327</v>
    </oc>
    <nc r="G170">
      <v>582173</v>
    </nc>
  </rcc>
</revisions>
</file>

<file path=xl/revisions/revisionLog1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22" sId="1">
    <oc r="F170">
      <v>2340141</v>
    </oc>
    <nc r="F170">
      <v>2340140</v>
    </nc>
  </rcc>
  <rcv guid="{CFE03FCF-A4D8-435A-8A9B-0544466F5A93}" action="delete"/>
  <rcv guid="{CFE03FCF-A4D8-435A-8A9B-0544466F5A93}" action="add"/>
</revisions>
</file>

<file path=xl/revisions/revisionLog14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23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  <rcc rId="7224" sId="1">
    <nc r="H163">
      <v>182867</v>
    </nc>
  </rcc>
  <rcc rId="7225" sId="1">
    <oc r="B188" t="inlineStr">
      <is>
        <t>Labvēlīgas vides veidošana Dobeles novadā</t>
      </is>
    </oc>
    <nc r="B188" t="inlineStr">
      <is>
        <r>
          <t xml:space="preserve">Labvēlīgas vides veidošana Dobeles novadā </t>
        </r>
        <r>
          <rPr>
            <sz val="10"/>
            <color rgb="FFFF0000"/>
            <rFont val="Times New Roman"/>
            <family val="1"/>
            <charset val="186"/>
          </rPr>
          <t>ALGAS VB</t>
        </r>
      </is>
    </nc>
  </rcc>
  <rcc rId="7226" sId="1">
    <nc r="F188">
      <v>2316684</v>
    </nc>
  </rcc>
  <rcc rId="7227" sId="1">
    <nc r="G188">
      <v>558084</v>
    </nc>
  </rcc>
</revisions>
</file>

<file path=xl/revisions/revisionLog14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28" sId="1">
    <oc r="G188">
      <v>558084</v>
    </oc>
    <nc r="G188">
      <v>558089</v>
    </nc>
  </rcc>
</revisions>
</file>

<file path=xl/revisions/revisionLog14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88:E188" start="0" length="2147483647">
    <dxf>
      <font>
        <color rgb="FFFF0000"/>
      </font>
    </dxf>
  </rfmt>
</revisions>
</file>

<file path=xl/revisions/revisionLog14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88:N188">
    <dxf>
      <fill>
        <patternFill>
          <bgColor rgb="FFFFFF00"/>
        </patternFill>
      </fill>
    </dxf>
  </rfmt>
  <rfmt sheetId="1" sqref="B188:N188">
    <dxf>
      <fill>
        <patternFill patternType="none">
          <bgColor auto="1"/>
        </patternFill>
      </fill>
    </dxf>
  </rfmt>
  <rcv guid="{CFE03FCF-A4D8-435A-8A9B-0544466F5A93}" action="delete"/>
  <rcv guid="{CFE03FCF-A4D8-435A-8A9B-0544466F5A93}" action="add"/>
</revisions>
</file>

<file path=xl/revisions/revisionLog14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29" sId="1">
    <oc r="F170">
      <v>2340140</v>
    </oc>
    <nc r="F170">
      <v>2179672</v>
    </nc>
  </rcc>
  <rcc rId="7230" sId="1">
    <oc r="G170">
      <v>582173</v>
    </oc>
    <nc r="G170">
      <v>543515</v>
    </nc>
  </rcc>
  <rcc rId="7231" sId="1">
    <nc r="F163">
      <v>106980</v>
    </nc>
  </rcc>
  <rcc rId="7232" sId="1">
    <nc r="G163">
      <v>25771</v>
    </nc>
  </rcc>
  <rcc rId="7233" sId="1">
    <oc r="H163">
      <v>182867</v>
    </oc>
    <nc r="H163">
      <v>50116</v>
    </nc>
  </rcc>
  <rcv guid="{3A56BBDD-68CD-4AEA-B9E4-12391459D4C4}" action="delete"/>
  <rcv guid="{3A56BBDD-68CD-4AEA-B9E4-12391459D4C4}" action="add"/>
</revisions>
</file>

<file path=xl/revisions/revisionLog14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4" sId="1">
    <oc r="F163">
      <v>106980</v>
    </oc>
    <nc r="F163">
      <v>107623</v>
    </nc>
  </rcc>
  <rcc rId="7235" sId="1">
    <oc r="G163">
      <v>25771</v>
    </oc>
    <nc r="G163">
      <v>25926</v>
    </nc>
  </rcc>
  <rcc rId="7236" sId="1">
    <oc r="H163">
      <v>50116</v>
    </oc>
    <nc r="H163">
      <v>49318</v>
    </nc>
  </rcc>
</revisions>
</file>

<file path=xl/revisions/revisionLog14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7" sId="1">
    <oc r="F170">
      <v>2179672</v>
    </oc>
    <nc r="F170">
      <v>2179670</v>
    </nc>
  </rcc>
  <rcc rId="7238" sId="1">
    <oc r="G170">
      <v>543515</v>
    </oc>
    <nc r="G170">
      <v>543516</v>
    </nc>
  </rcc>
  <rcv guid="{CFE03FCF-A4D8-435A-8A9B-0544466F5A93}" action="delete"/>
  <rcv guid="{CFE03FCF-A4D8-435A-8A9B-0544466F5A93}" action="add"/>
</revisions>
</file>

<file path=xl/revisions/revisionLog14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39" sId="1">
    <oc r="F170">
      <v>2179670</v>
    </oc>
    <nc r="F170">
      <v>2179669</v>
    </nc>
  </rcc>
  <rcc rId="7240" sId="1">
    <oc r="G170">
      <v>543516</v>
    </oc>
    <nc r="G170">
      <v>543517</v>
    </nc>
  </rcc>
</revisions>
</file>

<file path=xl/revisions/revisionLog1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1" sId="1">
    <oc r="H68">
      <v>5350</v>
    </oc>
    <nc r="H68">
      <v>7850</v>
    </nc>
  </rcc>
  <rcv guid="{CFE03FCF-A4D8-435A-8A9B-0544466F5A93}" action="delete"/>
  <rcv guid="{CFE03FCF-A4D8-435A-8A9B-0544466F5A93}" action="add"/>
</revisions>
</file>

<file path=xl/revisions/revisionLog1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2" sId="1">
    <oc r="H99">
      <v>707370</v>
    </oc>
    <nc r="H99">
      <v>662380</v>
    </nc>
  </rcc>
</revisions>
</file>

<file path=xl/revisions/revisionLog14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3" sId="1">
    <oc r="H99">
      <v>662380</v>
    </oc>
    <nc r="H99">
      <v>435400</v>
    </nc>
  </rcc>
</revisions>
</file>

<file path=xl/revisions/revisionLog14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4" sId="1">
    <oc r="H16">
      <v>465202</v>
    </oc>
    <nc r="H16">
      <v>474202</v>
    </nc>
  </rcc>
  <rcc rId="7245" sId="1">
    <oc r="H29">
      <v>20000</v>
    </oc>
    <nc r="H29">
      <v>34600</v>
    </nc>
  </rcc>
</revisions>
</file>

<file path=xl/revisions/revisionLog14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6" sId="1">
    <oc r="H18">
      <v>9900</v>
    </oc>
    <nc r="H18">
      <v>11400</v>
    </nc>
  </rcc>
  <rcc rId="7247" sId="1">
    <oc r="H70">
      <v>9520</v>
    </oc>
    <nc r="H70">
      <v>14620</v>
    </nc>
  </rcc>
</revisions>
</file>

<file path=xl/revisions/revisionLog15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8" sId="1">
    <oc r="H62">
      <v>7470</v>
    </oc>
    <nc r="H62">
      <v>11070</v>
    </nc>
  </rcc>
  <rcc rId="7249" sId="1">
    <oc r="H110">
      <v>178662</v>
    </oc>
    <nc r="H110">
      <v>190762</v>
    </nc>
  </rcc>
  <rcc rId="7250" sId="1">
    <nc r="K129">
      <v>8000</v>
    </nc>
  </rcc>
  <rcc rId="7251" sId="1">
    <oc r="H129">
      <v>62373</v>
    </oc>
    <nc r="H129">
      <v>63373</v>
    </nc>
  </rcc>
  <rcc rId="7252" sId="1">
    <oc r="H131">
      <v>84519</v>
    </oc>
    <nc r="H131">
      <v>113219</v>
    </nc>
  </rcc>
  <rcc rId="7253" sId="1">
    <oc r="H134">
      <v>60390</v>
    </oc>
    <nc r="H134">
      <v>67890</v>
    </nc>
  </rcc>
</revisions>
</file>

<file path=xl/revisions/revisionLog15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54" sId="1">
    <oc r="H146">
      <v>138550</v>
    </oc>
    <nc r="H146">
      <v>141050</v>
    </nc>
  </rcc>
  <rcc rId="7255" sId="1">
    <oc r="H147">
      <v>140743</v>
    </oc>
    <nc r="H147">
      <v>148493</v>
    </nc>
  </rcc>
</revisions>
</file>

<file path=xl/revisions/revisionLog15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56" sId="1">
    <oc r="H148">
      <v>122029</v>
    </oc>
    <nc r="H148">
      <v>127029</v>
    </nc>
  </rcc>
  <rcc rId="7257" sId="1">
    <oc r="H149">
      <v>81190</v>
    </oc>
    <nc r="H149">
      <v>84190</v>
    </nc>
  </rcc>
  <rcc rId="7258" sId="1">
    <oc r="H150">
      <v>79835</v>
    </oc>
    <nc r="H150">
      <v>81635</v>
    </nc>
  </rcc>
  <rcc rId="7259" sId="1">
    <oc r="H154">
      <v>185936</v>
    </oc>
    <nc r="H154">
      <v>189936</v>
    </nc>
  </rcc>
  <rcc rId="7260" sId="1">
    <oc r="H155">
      <v>380453</v>
    </oc>
    <nc r="H155">
      <v>412953</v>
    </nc>
  </rcc>
  <rcc rId="7261" sId="1">
    <oc r="H157">
      <v>50844</v>
    </oc>
    <nc r="H157">
      <v>55164</v>
    </nc>
  </rcc>
  <rcc rId="7262" sId="1">
    <oc r="H158">
      <v>54155</v>
    </oc>
    <nc r="H158">
      <v>64255</v>
    </nc>
  </rcc>
  <rcc rId="7263" sId="1">
    <oc r="H160">
      <v>137685</v>
    </oc>
    <nc r="H160">
      <v>139685</v>
    </nc>
  </rcc>
  <rcc rId="7264" sId="1">
    <oc r="H162">
      <v>77507</v>
    </oc>
    <nc r="H162">
      <v>83907</v>
    </nc>
  </rcc>
  <rcc rId="7265" sId="1">
    <oc r="H167">
      <v>147909</v>
    </oc>
    <nc r="H167">
      <v>172909</v>
    </nc>
  </rcc>
  <rcc rId="7266" sId="1">
    <oc r="H169">
      <v>36849</v>
    </oc>
    <nc r="H169">
      <v>40359</v>
    </nc>
  </rcc>
  <rcc rId="7267" sId="1">
    <oc r="H163">
      <v>49318</v>
    </oc>
    <nc r="H163">
      <v>58318</v>
    </nc>
  </rcc>
  <rcc rId="7268" sId="1">
    <oc r="H199">
      <v>33658</v>
    </oc>
    <nc r="H199">
      <v>43658</v>
    </nc>
  </rcc>
  <rcc rId="7269" sId="1">
    <oc r="H203">
      <v>21655</v>
    </oc>
    <nc r="H203">
      <v>30655</v>
    </nc>
  </rcc>
</revisions>
</file>

<file path=xl/revisions/revisionLog15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0" sId="1">
    <oc r="H167">
      <v>172909</v>
    </oc>
    <nc r="H167">
      <v>174309</v>
    </nc>
  </rcc>
  <rcv guid="{CFE03FCF-A4D8-435A-8A9B-0544466F5A93}" action="delete"/>
  <rcv guid="{CFE03FCF-A4D8-435A-8A9B-0544466F5A93}" action="add"/>
</revisions>
</file>

<file path=xl/revisions/revisionLog15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1" sId="1">
    <oc r="C14" t="inlineStr">
      <is>
        <t>Precizētais plāns</t>
      </is>
    </oc>
    <nc r="C14" t="inlineStr">
      <is>
        <t>izpilde</t>
      </is>
    </nc>
  </rcc>
  <rcc rId="7272" sId="1">
    <oc r="C16">
      <v>1741639</v>
    </oc>
    <nc r="C16">
      <v>1565719</v>
    </nc>
  </rcc>
  <rcc rId="7273" sId="1">
    <oc r="C17">
      <v>139622</v>
    </oc>
    <nc r="C17">
      <v>105963</v>
    </nc>
  </rcc>
  <rcc rId="7274" sId="1">
    <oc r="C30">
      <v>28549</v>
    </oc>
    <nc r="C30">
      <v>28381</v>
    </nc>
  </rcc>
  <rcc rId="7275" sId="1">
    <oc r="C28">
      <v>49257</v>
    </oc>
    <nc r="C28">
      <v>44997</v>
    </nc>
  </rcc>
  <rcc rId="7276" sId="1">
    <oc r="C18">
      <v>95777</v>
    </oc>
    <nc r="C18">
      <v>74505</v>
    </nc>
  </rcc>
  <rcc rId="7277" sId="1">
    <oc r="C20">
      <v>74862</v>
    </oc>
    <nc r="C20">
      <v>55469</v>
    </nc>
  </rcc>
  <rcc rId="7278" sId="1">
    <oc r="C21">
      <v>108497</v>
    </oc>
    <nc r="C21">
      <v>102341</v>
    </nc>
  </rcc>
  <rcc rId="7279" sId="1">
    <oc r="C22">
      <v>84147</v>
    </oc>
    <nc r="C22">
      <v>83156</v>
    </nc>
  </rcc>
  <rcc rId="7280" sId="1">
    <oc r="C23">
      <v>70548</v>
    </oc>
    <nc r="C23">
      <v>57985</v>
    </nc>
  </rcc>
  <rcc rId="7281" sId="1">
    <oc r="C24">
      <v>99224</v>
    </oc>
    <nc r="C24">
      <v>79507</v>
    </nc>
  </rcc>
  <rcc rId="7282" sId="1">
    <oc r="C25">
      <v>76615</v>
    </oc>
    <nc r="C25">
      <v>59936</v>
    </nc>
  </rcc>
  <rcc rId="7283" sId="1">
    <oc r="C26">
      <v>102576</v>
    </oc>
    <nc r="C26">
      <v>84666</v>
    </nc>
  </rcc>
  <rcc rId="7284" sId="1">
    <oc r="C27">
      <v>67816</v>
    </oc>
    <nc r="C27">
      <v>55697</v>
    </nc>
  </rcc>
  <rcc rId="7285" sId="1">
    <oc r="C19">
      <v>83729</v>
    </oc>
    <nc r="C19">
      <v>60100</v>
    </nc>
  </rcc>
  <rcc rId="7286" sId="1">
    <oc r="C29">
      <v>20000</v>
    </oc>
    <nc r="C29">
      <v>7341</v>
    </nc>
  </rcc>
  <rcc rId="7287" sId="1">
    <oc r="C31">
      <v>58000</v>
    </oc>
    <nc r="C31">
      <v>51472</v>
    </nc>
  </rcc>
  <rcc rId="7288" sId="1">
    <oc r="C32">
      <v>243000</v>
    </oc>
    <nc r="C32">
      <v>0</v>
    </nc>
  </rcc>
  <rfmt sheetId="1" sqref="C16:C31" start="0" length="2147483647">
    <dxf>
      <font>
        <color rgb="FFFF0000"/>
      </font>
    </dxf>
  </rfmt>
  <rcc rId="7289" sId="1">
    <oc r="C34">
      <v>270930</v>
    </oc>
    <nc r="C34">
      <v>283705</v>
    </nc>
  </rcc>
  <rfmt sheetId="1" sqref="C34" start="0" length="2147483647">
    <dxf>
      <font>
        <color rgb="FFFF0000"/>
      </font>
    </dxf>
  </rfmt>
  <rcc rId="7290" sId="1">
    <oc r="C37">
      <v>1820</v>
    </oc>
    <nc r="C37">
      <v>114</v>
    </nc>
  </rcc>
  <rfmt sheetId="1" sqref="C37" start="0" length="2147483647">
    <dxf>
      <font>
        <color rgb="FFFF0000"/>
      </font>
    </dxf>
  </rfmt>
  <rcc rId="7291" sId="1">
    <oc r="C38">
      <v>150069</v>
    </oc>
    <nc r="C38">
      <v>135561</v>
    </nc>
  </rcc>
  <rfmt sheetId="1" sqref="C38" start="0" length="2147483647">
    <dxf>
      <font>
        <color rgb="FFFF0000"/>
      </font>
    </dxf>
  </rfmt>
  <rcc rId="7292" sId="1">
    <oc r="C41" t="inlineStr">
      <is>
        <t>49162</t>
      </is>
    </oc>
    <nc r="C41" t="inlineStr">
      <is>
        <t>49767</t>
      </is>
    </nc>
  </rcc>
  <rfmt sheetId="1" sqref="C41" start="0" length="2147483647">
    <dxf>
      <font>
        <color rgb="FFFF0000"/>
      </font>
    </dxf>
  </rfmt>
  <rfmt sheetId="1" sqref="C45" start="0" length="2147483647">
    <dxf>
      <font>
        <color rgb="FFFF0000"/>
      </font>
    </dxf>
  </rfmt>
  <rcc rId="7293" sId="1">
    <oc r="C42">
      <v>105104</v>
    </oc>
    <nc r="C42">
      <v>104442</v>
    </nc>
  </rcc>
  <rfmt sheetId="1" sqref="C42" start="0" length="2147483647">
    <dxf>
      <font>
        <color rgb="FFFF0000"/>
      </font>
    </dxf>
  </rfmt>
</revisions>
</file>

<file path=xl/revisions/revisionLog15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4" sId="1">
    <oc r="C40">
      <v>152037</v>
    </oc>
    <nc r="C40">
      <v>134781</v>
    </nc>
  </rcc>
  <rfmt sheetId="1" sqref="C40" start="0" length="2147483647">
    <dxf>
      <font>
        <color rgb="FFFF0000"/>
      </font>
    </dxf>
  </rfmt>
  <rfmt sheetId="1" sqref="C44" start="0" length="2147483647">
    <dxf>
      <font>
        <color rgb="FFFF0000"/>
      </font>
    </dxf>
  </rfmt>
  <rcc rId="7295" sId="1">
    <oc r="C43">
      <v>228243</v>
    </oc>
    <nc r="C43">
      <v>111200</v>
    </nc>
  </rcc>
  <rfmt sheetId="1" sqref="C43" start="0" length="2147483647">
    <dxf>
      <font>
        <color rgb="FFFF0000"/>
      </font>
    </dxf>
  </rfmt>
  <rcc rId="7296" sId="1">
    <oc r="C47">
      <v>2812942</v>
    </oc>
    <nc r="C47">
      <v>2732269</v>
    </nc>
  </rcc>
  <rfmt sheetId="1" sqref="C47" start="0" length="2147483647">
    <dxf>
      <font>
        <color rgb="FFFF0000"/>
      </font>
    </dxf>
  </rfmt>
  <rcc rId="7297" sId="1">
    <oc r="C46">
      <v>1607714</v>
    </oc>
    <nc r="C46">
      <v>1607635</v>
    </nc>
  </rcc>
  <rfmt sheetId="1" sqref="C46" start="0" length="2147483647">
    <dxf>
      <font>
        <color rgb="FFFF0000"/>
      </font>
    </dxf>
  </rfmt>
</revisions>
</file>

<file path=xl/revisions/revisionLog15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8" sId="1">
    <oc r="C58">
      <v>20000</v>
    </oc>
    <nc r="C58">
      <v>9975</v>
    </nc>
  </rcc>
  <rcc rId="7299" sId="1">
    <oc r="C56">
      <v>21000</v>
    </oc>
    <nc r="C56">
      <v>8732</v>
    </nc>
  </rcc>
  <rcc rId="7300" sId="1">
    <oc r="C55">
      <v>14472</v>
    </oc>
    <nc r="C55">
      <v>6426</v>
    </nc>
  </rcc>
  <rfmt sheetId="1" sqref="C55:C56" start="0" length="2147483647">
    <dxf>
      <font>
        <color rgb="FFFF0000"/>
      </font>
    </dxf>
  </rfmt>
  <rfmt sheetId="1" sqref="C58" start="0" length="2147483647">
    <dxf>
      <font>
        <color rgb="FFFF0000"/>
      </font>
    </dxf>
  </rfmt>
  <rcc rId="7301" sId="1">
    <oc r="C61">
      <v>26285</v>
    </oc>
    <nc r="C61">
      <v>17294</v>
    </nc>
  </rcc>
  <rcc rId="7302" sId="1">
    <oc r="C62">
      <v>8290</v>
    </oc>
    <nc r="C62">
      <v>3119</v>
    </nc>
  </rcc>
  <rcc rId="7303" sId="1">
    <oc r="C63">
      <v>28441</v>
    </oc>
    <nc r="C63">
      <v>15128</v>
    </nc>
  </rcc>
  <rcc rId="7304" sId="1">
    <oc r="C64">
      <v>6965</v>
    </oc>
    <nc r="C64">
      <v>6442</v>
    </nc>
  </rcc>
  <rcc rId="7305" sId="1">
    <oc r="C65">
      <v>32055</v>
    </oc>
    <nc r="C65">
      <v>19219</v>
    </nc>
  </rcc>
  <rcc rId="7306" sId="1">
    <oc r="C66">
      <v>28720</v>
    </oc>
    <nc r="C66">
      <v>19576</v>
    </nc>
  </rcc>
  <rcc rId="7307" sId="1">
    <oc r="C67">
      <v>15812</v>
    </oc>
    <nc r="C67">
      <v>18311</v>
    </nc>
  </rcc>
  <rcc rId="7308" sId="1">
    <oc r="C68">
      <v>9530</v>
    </oc>
    <nc r="C68">
      <v>6951</v>
    </nc>
  </rcc>
  <rcc rId="7309" sId="1">
    <oc r="C69">
      <v>44590</v>
    </oc>
    <nc r="C69">
      <v>42136</v>
    </nc>
  </rcc>
  <rcc rId="7310" sId="1">
    <oc r="C70">
      <v>16220</v>
    </oc>
    <nc r="C70">
      <v>6298</v>
    </nc>
  </rcc>
  <rfmt sheetId="1" sqref="C61:C70" start="0" length="2147483647">
    <dxf>
      <font>
        <color rgb="FFFF0000"/>
      </font>
    </dxf>
  </rfmt>
  <rcc rId="7311" sId="1">
    <oc r="C79">
      <v>92000</v>
    </oc>
    <nc r="C79">
      <v>89411</v>
    </nc>
  </rcc>
  <rfmt sheetId="1" sqref="C79" start="0" length="2147483647">
    <dxf>
      <font>
        <color rgb="FFFF0000"/>
      </font>
    </dxf>
  </rfmt>
  <rcc rId="7312" sId="1">
    <oc r="C91">
      <v>13721</v>
    </oc>
    <nc r="C91">
      <v>7758</v>
    </nc>
  </rcc>
  <rfmt sheetId="1" sqref="C91" start="0" length="2147483647">
    <dxf>
      <font>
        <color rgb="FFFF0000"/>
      </font>
    </dxf>
  </rfmt>
  <rcc rId="7313" sId="1">
    <oc r="C87">
      <v>21500</v>
    </oc>
    <nc r="C87">
      <v>20969</v>
    </nc>
  </rcc>
  <rfmt sheetId="1" sqref="C87" start="0" length="2147483647">
    <dxf>
      <font>
        <color rgb="FFFF0000"/>
      </font>
    </dxf>
  </rfmt>
</revisions>
</file>

<file path=xl/revisions/revisionLog15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4" sId="1">
    <oc r="C72">
      <v>496414</v>
    </oc>
    <nc r="C72">
      <v>187846</v>
    </nc>
  </rcc>
  <rfmt sheetId="1" sqref="C72" start="0" length="2147483647">
    <dxf>
      <font>
        <color rgb="FFFF0000"/>
      </font>
    </dxf>
  </rfmt>
  <rcc rId="7315" sId="1">
    <oc r="C73">
      <v>1562379</v>
    </oc>
    <nc r="C73">
      <v>1460617</v>
    </nc>
  </rcc>
  <rfmt sheetId="1" sqref="C73" start="0" length="2147483647">
    <dxf>
      <font>
        <color rgb="FFFF0000"/>
      </font>
    </dxf>
  </rfmt>
  <rfmt sheetId="1" sqref="C74" start="0" length="2147483647">
    <dxf>
      <font>
        <color rgb="FFFF0000"/>
      </font>
    </dxf>
  </rfmt>
  <rcc rId="7316" sId="1">
    <oc r="C75">
      <v>35071</v>
    </oc>
    <nc r="C75">
      <v>14984</v>
    </nc>
  </rcc>
  <rfmt sheetId="1" sqref="C75" start="0" length="2147483647">
    <dxf>
      <font>
        <color rgb="FFFF0000"/>
      </font>
    </dxf>
  </rfmt>
  <rfmt sheetId="1" sqref="C98" start="0" length="2147483647">
    <dxf>
      <font>
        <color rgb="FFFF0000"/>
      </font>
    </dxf>
  </rfmt>
  <rcc rId="7317" sId="1">
    <oc r="C95">
      <v>20445</v>
    </oc>
    <nc r="C95">
      <v>19333</v>
    </nc>
  </rcc>
  <rfmt sheetId="1" sqref="C95" start="0" length="2147483647">
    <dxf>
      <font>
        <color rgb="FFFF0000"/>
      </font>
    </dxf>
  </rfmt>
  <rcc rId="7318" sId="1">
    <oc r="C85">
      <v>88596</v>
    </oc>
    <nc r="C85">
      <v>92295</v>
    </nc>
  </rcc>
  <rfmt sheetId="1" sqref="C85" start="0" length="2147483647">
    <dxf>
      <font>
        <color rgb="FFFF0000"/>
      </font>
    </dxf>
  </rfmt>
  <rcc rId="7319" sId="1">
    <oc r="C92">
      <v>220112</v>
    </oc>
    <nc r="C92">
      <v>203512</v>
    </nc>
  </rcc>
  <rfmt sheetId="1" sqref="C92" start="0" length="2147483647">
    <dxf>
      <font>
        <color rgb="FFFF0000"/>
      </font>
    </dxf>
  </rfmt>
  <rfmt sheetId="1" sqref="C90" start="0" length="2147483647">
    <dxf>
      <font>
        <color rgb="FFFF0000"/>
      </font>
    </dxf>
  </rfmt>
</revisions>
</file>

<file path=xl/revisions/revisionLog15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20" sId="1">
    <oc r="C86">
      <v>14772</v>
    </oc>
    <nc r="C86">
      <v>8076</v>
    </nc>
  </rcc>
  <rfmt sheetId="1" sqref="C86" start="0" length="2147483647">
    <dxf>
      <font>
        <color rgb="FFFF0000"/>
      </font>
    </dxf>
  </rfmt>
  <rcc rId="7321" sId="1">
    <oc r="C88">
      <v>137962</v>
    </oc>
    <nc r="C88">
      <v>132559</v>
    </nc>
  </rcc>
  <rfmt sheetId="1" sqref="C88" start="0" length="2147483647">
    <dxf>
      <font>
        <color rgb="FFFF0000"/>
      </font>
    </dxf>
  </rfmt>
  <rfmt sheetId="1" sqref="C89" start="0" length="2147483647">
    <dxf>
      <font>
        <color rgb="FFFF0000"/>
      </font>
    </dxf>
  </rfmt>
  <rcc rId="7322" sId="1">
    <oc r="C96">
      <v>160467</v>
    </oc>
    <nc r="C96">
      <v>141296</v>
    </nc>
  </rcc>
  <rfmt sheetId="1" sqref="C96" start="0" length="2147483647">
    <dxf>
      <font>
        <color rgb="FFFF0000"/>
      </font>
    </dxf>
  </rfmt>
  <rcc rId="7323" sId="1">
    <oc r="C93">
      <v>455845</v>
    </oc>
    <nc r="C93">
      <v>408309</v>
    </nc>
  </rcc>
  <rfmt sheetId="1" sqref="C93" start="0" length="2147483647">
    <dxf>
      <font>
        <color rgb="FFFF0000"/>
      </font>
    </dxf>
  </rfmt>
  <rcc rId="7324" sId="1">
    <oc r="C83">
      <v>161400</v>
    </oc>
    <nc r="C83">
      <v>143268</v>
    </nc>
  </rcc>
  <rfmt sheetId="1" sqref="C83" start="0" length="2147483647">
    <dxf>
      <font>
        <color rgb="FFFF0000"/>
      </font>
    </dxf>
  </rfmt>
  <rcc rId="7325" sId="1">
    <oc r="C81">
      <v>111705</v>
    </oc>
    <nc r="C81">
      <v>90183</v>
    </nc>
  </rcc>
  <rfmt sheetId="1" sqref="C81:C82" start="0" length="2147483647">
    <dxf>
      <font>
        <color rgb="FFFF0000"/>
      </font>
    </dxf>
  </rfmt>
  <rcc rId="7326" sId="1">
    <oc r="C57">
      <v>68065</v>
    </oc>
    <nc r="C57">
      <v>65633</v>
    </nc>
  </rcc>
  <rfmt sheetId="1" sqref="C57" start="0" length="2147483647">
    <dxf>
      <font>
        <color rgb="FFFF0000"/>
      </font>
    </dxf>
  </rfmt>
  <rcc rId="7327" sId="1">
    <oc r="C89">
      <v>432419</v>
    </oc>
    <nc r="C89">
      <v>290714</v>
    </nc>
  </rcc>
  <rcc rId="7328" sId="1">
    <oc r="K57">
      <v>16033</v>
    </oc>
    <nc r="K57">
      <v>7385</v>
    </nc>
  </rcc>
</revisions>
</file>

<file path=xl/revisions/revisionLog1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29" sId="1">
    <oc r="C108">
      <v>124992</v>
    </oc>
    <nc r="C108">
      <v>89333</v>
    </nc>
  </rcc>
  <rfmt sheetId="1" sqref="C108" start="0" length="2147483647">
    <dxf>
      <font>
        <color rgb="FFFF0000"/>
      </font>
    </dxf>
  </rfmt>
  <rcc rId="7330" sId="1">
    <oc r="C102">
      <v>4560</v>
    </oc>
    <nc r="C102">
      <v>1707</v>
    </nc>
  </rcc>
  <rcc rId="7331" sId="1">
    <oc r="C103">
      <v>5790</v>
    </oc>
    <nc r="C103">
      <v>2155</v>
    </nc>
  </rcc>
  <rcc rId="7332" sId="1">
    <oc r="C104">
      <v>6262</v>
    </oc>
    <nc r="C104">
      <v>3789</v>
    </nc>
  </rcc>
  <rcc rId="7333" sId="1">
    <oc r="C105">
      <v>5314</v>
    </oc>
    <nc r="C105">
      <v>2737</v>
    </nc>
  </rcc>
  <rcc rId="7334" sId="1">
    <oc r="C106">
      <v>2240</v>
    </oc>
    <nc r="C106">
      <v>1098</v>
    </nc>
  </rcc>
  <rcc rId="7335" sId="1">
    <oc r="C107">
      <v>3073</v>
    </oc>
    <nc r="C107">
      <v>1565</v>
    </nc>
  </rcc>
  <rfmt sheetId="1" sqref="C102:C107" start="0" length="2147483647">
    <dxf>
      <font>
        <color rgb="FFFF0000"/>
      </font>
    </dxf>
  </rfmt>
</revisions>
</file>

<file path=xl/revisions/revisionLog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36" sId="1">
    <oc r="C131">
      <v>239425</v>
    </oc>
    <nc r="C131">
      <v>94649</v>
    </nc>
  </rcc>
  <rfmt sheetId="1" sqref="C131" start="0" length="2147483647">
    <dxf>
      <font>
        <color rgb="FFFF0000"/>
      </font>
    </dxf>
  </rfmt>
  <rcc rId="7337" sId="1">
    <oc r="C129">
      <v>149806</v>
    </oc>
    <nc r="C129">
      <v>63934</v>
    </nc>
  </rcc>
  <rfmt sheetId="1" sqref="C129" start="0" length="2147483647">
    <dxf>
      <font>
        <color rgb="FFFF0000"/>
      </font>
    </dxf>
  </rfmt>
  <rcc rId="7338" sId="1">
    <oc r="C134">
      <v>228034</v>
    </oc>
    <nc r="C134">
      <v>112320</v>
    </nc>
  </rcc>
  <rfmt sheetId="1" sqref="C134" start="0" length="2147483647">
    <dxf>
      <font>
        <color rgb="FFFF0000"/>
      </font>
    </dxf>
  </rfmt>
  <rcc rId="7339" sId="1">
    <oc r="C179">
      <v>239333</v>
    </oc>
    <nc r="C179">
      <v>229680</v>
    </nc>
  </rcc>
  <rfmt sheetId="1" sqref="C179" start="0" length="2147483647">
    <dxf>
      <font>
        <color rgb="FFFF0000"/>
      </font>
    </dxf>
  </rfmt>
  <rfmt sheetId="1" sqref="C168" start="0" length="2147483647">
    <dxf>
      <font>
        <color rgb="FFFF0000"/>
      </font>
    </dxf>
  </rfmt>
  <rfmt sheetId="1" sqref="C160" start="0" length="2147483647">
    <dxf>
      <font>
        <color rgb="FFFF0000"/>
      </font>
    </dxf>
  </rfmt>
  <rcc rId="7340" sId="1">
    <oc r="C177">
      <v>3459537</v>
    </oc>
    <nc r="C177">
      <v>3455413</v>
    </nc>
  </rcc>
  <rfmt sheetId="1" sqref="C177" start="0" length="2147483647">
    <dxf>
      <font>
        <color rgb="FFFF0000"/>
      </font>
    </dxf>
  </rfmt>
  <rcc rId="7341" sId="1">
    <oc r="C160">
      <v>605122</v>
    </oc>
    <nc r="C160">
      <v>53338</v>
    </nc>
  </rcc>
  <rcc rId="7342" sId="1">
    <oc r="C155">
      <v>1482582</v>
    </oc>
    <nc r="C155">
      <v>34628</v>
    </nc>
  </rcc>
  <rfmt sheetId="1" sqref="C155" start="0" length="2147483647">
    <dxf>
      <font>
        <color rgb="FFFF0000"/>
      </font>
    </dxf>
  </rfmt>
  <rcc rId="7343" sId="1">
    <oc r="C189">
      <v>3777286</v>
    </oc>
    <nc r="C189">
      <v>4269205.8899999997</v>
    </nc>
  </rcc>
</revisions>
</file>

<file path=xl/revisions/revisionLog15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44" sId="1">
    <oc r="C200">
      <v>601388</v>
    </oc>
    <nc r="C200">
      <v>46415</v>
    </nc>
  </rcc>
  <rfmt sheetId="1" sqref="C200" start="0" length="2147483647">
    <dxf>
      <font>
        <color rgb="FFFF0000"/>
      </font>
    </dxf>
  </rfmt>
  <rcc rId="7345" sId="1">
    <oc r="C203">
      <v>325819</v>
    </oc>
    <nc r="C203">
      <v>129407</v>
    </nc>
  </rcc>
  <rfmt sheetId="1" sqref="C203" start="0" length="2147483647">
    <dxf>
      <font>
        <color rgb="FFFF0000"/>
      </font>
    </dxf>
  </rfmt>
  <rcc rId="7346" sId="1">
    <oc r="C208">
      <v>40000</v>
    </oc>
    <nc r="C208">
      <v>33292</v>
    </nc>
  </rcc>
  <rfmt sheetId="1" sqref="C208" start="0" length="2147483647">
    <dxf>
      <font>
        <color rgb="FFFF0000"/>
      </font>
    </dxf>
  </rfmt>
  <rcc rId="7347" sId="1">
    <oc r="C213">
      <v>50000</v>
    </oc>
    <nc r="C213">
      <v>22044</v>
    </nc>
  </rcc>
  <rfmt sheetId="1" sqref="C213" start="0" length="2147483647">
    <dxf>
      <font>
        <color rgb="FFFF0000"/>
      </font>
    </dxf>
  </rfmt>
  <rcc rId="7348" sId="1">
    <oc r="C214">
      <v>28743</v>
    </oc>
    <nc r="C214">
      <v>16892</v>
    </nc>
  </rcc>
  <rfmt sheetId="1" sqref="C214" start="0" length="2147483647">
    <dxf>
      <font>
        <color rgb="FFFF0000"/>
      </font>
    </dxf>
  </rfmt>
  <rcc rId="7349" sId="1">
    <oc r="C215">
      <v>205459</v>
    </oc>
    <nc r="C215">
      <v>25714</v>
    </nc>
  </rcc>
  <rfmt sheetId="1" sqref="C215" start="0" length="2147483647">
    <dxf>
      <font>
        <color rgb="FFFF0000"/>
      </font>
    </dxf>
  </rfmt>
  <rcc rId="7350" sId="1">
    <nc r="C53">
      <v>1112</v>
    </nc>
  </rcc>
  <rfmt sheetId="1" sqref="C53" start="0" length="2147483647">
    <dxf>
      <font>
        <color rgb="FFFF0000"/>
      </font>
    </dxf>
  </rfmt>
  <rcc rId="7351" sId="1">
    <oc r="C50">
      <v>59429</v>
    </oc>
    <nc r="C50">
      <v>47929</v>
    </nc>
  </rcc>
  <rfmt sheetId="1" sqref="C50" start="0" length="2147483647">
    <dxf>
      <font>
        <color rgb="FFFF0000"/>
      </font>
    </dxf>
  </rfmt>
</revisions>
</file>

<file path=xl/revisions/revisionLog15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52" sId="1">
    <oc r="C110">
      <v>372211</v>
    </oc>
    <nc r="C110">
      <v>349824</v>
    </nc>
  </rcc>
  <rfmt sheetId="1" sqref="C110" start="0" length="2147483647">
    <dxf>
      <font>
        <color rgb="FFFF0000"/>
      </font>
    </dxf>
  </rfmt>
  <rcc rId="7353" sId="1">
    <oc r="C111">
      <v>9126</v>
    </oc>
    <nc r="C111">
      <v>4662</v>
    </nc>
  </rcc>
  <rcc rId="7354" sId="1">
    <oc r="C112">
      <v>32478</v>
    </oc>
    <nc r="C112">
      <v>26208</v>
    </nc>
  </rcc>
  <rfmt sheetId="1" sqref="C111:C112" start="0" length="2147483647">
    <dxf>
      <font>
        <color rgb="FFFF0000"/>
      </font>
    </dxf>
  </rfmt>
  <rcc rId="7355" sId="1">
    <oc r="C113">
      <v>47268</v>
    </oc>
    <nc r="C113">
      <v>32878</v>
    </nc>
  </rcc>
  <rfmt sheetId="1" sqref="C113" start="0" length="2147483647">
    <dxf>
      <font>
        <color rgb="FFFF0000"/>
      </font>
    </dxf>
  </rfmt>
  <rcc rId="7356" sId="1">
    <oc r="C115">
      <v>87375</v>
    </oc>
    <nc r="C115">
      <v>79942</v>
    </nc>
  </rcc>
  <rfmt sheetId="1" sqref="C115" start="0" length="2147483647">
    <dxf>
      <font>
        <color rgb="FFFF0000"/>
      </font>
    </dxf>
  </rfmt>
  <rcc rId="7357" sId="1">
    <oc r="C117">
      <v>221619</v>
    </oc>
    <nc r="C117">
      <v>195122</v>
    </nc>
  </rcc>
  <rcc rId="7358" sId="1">
    <oc r="C118">
      <v>13773</v>
    </oc>
    <nc r="C118">
      <v>11149</v>
    </nc>
  </rcc>
  <rcc rId="7359" sId="1">
    <oc r="C119">
      <v>18049</v>
    </oc>
    <nc r="C119">
      <v>16329</v>
    </nc>
  </rcc>
  <rfmt sheetId="1" sqref="C117:C119" start="0" length="2147483647">
    <dxf>
      <font>
        <color rgb="FFFF0000"/>
      </font>
    </dxf>
  </rfmt>
  <rcc rId="7360" sId="1">
    <oc r="C120">
      <v>12103</v>
    </oc>
    <nc r="C120">
      <v>11899</v>
    </nc>
  </rcc>
  <rfmt sheetId="1" sqref="C120" start="0" length="2147483647">
    <dxf>
      <font>
        <color rgb="FFFF0000"/>
      </font>
    </dxf>
  </rfmt>
  <rcc rId="7361" sId="1">
    <oc r="C127">
      <v>10628</v>
    </oc>
    <nc r="C127">
      <v>10124</v>
    </nc>
  </rcc>
  <rfmt sheetId="1" sqref="C127" start="0" length="2147483647">
    <dxf>
      <font>
        <color rgb="FFFF0000"/>
      </font>
    </dxf>
  </rfmt>
  <rcc rId="7362" sId="1">
    <oc r="C121">
      <v>17187</v>
    </oc>
    <nc r="C121">
      <v>13098</v>
    </nc>
  </rcc>
  <rfmt sheetId="1" sqref="C121" start="0" length="2147483647">
    <dxf>
      <font>
        <color rgb="FFFF0000"/>
      </font>
    </dxf>
  </rfmt>
  <rcc rId="7363" sId="1">
    <oc r="C122">
      <v>15613</v>
    </oc>
    <nc r="C122">
      <v>14387</v>
    </nc>
  </rcc>
  <rfmt sheetId="1" sqref="C122" start="0" length="2147483647">
    <dxf>
      <font>
        <color rgb="FFFF0000"/>
      </font>
    </dxf>
  </rfmt>
  <rcc rId="7364" sId="1">
    <oc r="C123">
      <v>11074</v>
    </oc>
    <nc r="C123">
      <v>9946</v>
    </nc>
  </rcc>
  <rfmt sheetId="1" sqref="C123" start="0" length="2147483647">
    <dxf>
      <font>
        <color rgb="FFFF0000"/>
      </font>
    </dxf>
  </rfmt>
  <rcc rId="7365" sId="1">
    <oc r="C124">
      <v>18324</v>
    </oc>
    <nc r="C124">
      <v>16024</v>
    </nc>
  </rcc>
  <rfmt sheetId="1" sqref="C124" start="0" length="2147483647">
    <dxf>
      <font>
        <color rgb="FFFF0000"/>
      </font>
    </dxf>
  </rfmt>
  <rcc rId="7366" sId="1">
    <oc r="C125">
      <v>13347</v>
    </oc>
    <nc r="C125">
      <v>13431</v>
    </nc>
  </rcc>
  <rfmt sheetId="1" sqref="C125" start="0" length="2147483647">
    <dxf>
      <font>
        <color rgb="FFFF0000"/>
      </font>
    </dxf>
  </rfmt>
  <rcc rId="7367" sId="1">
    <oc r="C126">
      <v>11414</v>
    </oc>
    <nc r="C126">
      <v>10292</v>
    </nc>
  </rcc>
  <rfmt sheetId="1" sqref="C126" start="0" length="2147483647">
    <dxf>
      <font>
        <color rgb="FFFF0000"/>
      </font>
    </dxf>
  </rfmt>
  <rcc rId="7368" sId="1">
    <oc r="C130">
      <v>61992</v>
    </oc>
    <nc r="C130">
      <v>61899</v>
    </nc>
  </rcc>
  <rfmt sheetId="1" sqref="C130" start="0" length="2147483647">
    <dxf>
      <font>
        <color rgb="FFFF0000"/>
      </font>
    </dxf>
  </rfmt>
  <rcc rId="7369" sId="1">
    <oc r="C132">
      <v>9259</v>
    </oc>
    <nc r="C132">
      <v>5125</v>
    </nc>
  </rcc>
  <rfmt sheetId="1" sqref="C132" start="0" length="2147483647">
    <dxf>
      <font>
        <color rgb="FFC00000"/>
      </font>
    </dxf>
  </rfmt>
  <rfmt sheetId="1" sqref="C132" start="0" length="2147483647">
    <dxf>
      <font>
        <color rgb="FFFF0000"/>
      </font>
    </dxf>
  </rfmt>
  <rcc rId="7370" sId="1">
    <oc r="C133">
      <v>50535</v>
    </oc>
    <nc r="C133">
      <v>50783</v>
    </nc>
  </rcc>
  <rfmt sheetId="1" sqref="C133" start="0" length="2147483647">
    <dxf>
      <font>
        <color rgb="FFFF0000"/>
      </font>
    </dxf>
  </rfmt>
  <rcc rId="7371" sId="1">
    <oc r="C135">
      <v>240255</v>
    </oc>
    <nc r="C135">
      <v>217089</v>
    </nc>
  </rcc>
  <rfmt sheetId="1" sqref="C135" start="0" length="2147483647">
    <dxf>
      <font>
        <color rgb="FFFF0000"/>
      </font>
    </dxf>
  </rfmt>
  <rcc rId="7372" sId="1">
    <oc r="C136">
      <v>207260</v>
    </oc>
    <nc r="C136">
      <v>94649</v>
    </nc>
  </rcc>
  <rfmt sheetId="1" sqref="C136" start="0" length="2147483647">
    <dxf>
      <font>
        <color rgb="FFFF0000"/>
      </font>
    </dxf>
  </rfmt>
  <rcc rId="7373" sId="1">
    <oc r="C131">
      <v>94649</v>
    </oc>
    <nc r="C131">
      <v>225257</v>
    </nc>
  </rcc>
  <rcc rId="7374" sId="1">
    <oc r="C129">
      <v>63934</v>
    </oc>
    <nc r="C129">
      <v>132328</v>
    </nc>
  </rcc>
  <rcc rId="7375" sId="1">
    <oc r="C134">
      <v>112320</v>
    </oc>
    <nc r="C134">
      <v>225073</v>
    </nc>
  </rcc>
  <rcc rId="7376" sId="1">
    <oc r="C139">
      <v>237004</v>
    </oc>
    <nc r="C139">
      <v>200851</v>
    </nc>
  </rcc>
  <rfmt sheetId="1" sqref="C139" start="0" length="2147483647">
    <dxf>
      <font>
        <color rgb="FFFF0000"/>
      </font>
    </dxf>
  </rfmt>
  <rcc rId="7377" sId="1">
    <oc r="C141">
      <v>130195</v>
    </oc>
    <nc r="C141">
      <v>123531</v>
    </nc>
  </rcc>
  <rfmt sheetId="1" sqref="C141" start="0" length="2147483647">
    <dxf>
      <font>
        <color rgb="FFFF0000"/>
      </font>
    </dxf>
  </rfmt>
  <rcc rId="7378" sId="1">
    <oc r="C143">
      <v>141296</v>
    </oc>
    <nc r="C143">
      <v>133649</v>
    </nc>
  </rcc>
  <rfmt sheetId="1" sqref="C143" start="0" length="2147483647">
    <dxf>
      <font>
        <color rgb="FFFF0000"/>
      </font>
    </dxf>
  </rfmt>
  <rcc rId="7379" sId="1">
    <oc r="C142">
      <v>16603</v>
    </oc>
    <nc r="C142"/>
  </rcc>
</revisions>
</file>

<file path=xl/revisions/revisionLog15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80" sId="1">
    <oc r="C200">
      <v>46415</v>
    </oc>
    <nc r="C200">
      <v>558540</v>
    </nc>
  </rcc>
  <rcc rId="7381" sId="1">
    <oc r="C203">
      <v>129407</v>
    </oc>
    <nc r="C203">
      <v>284269</v>
    </nc>
  </rcc>
  <rcc rId="7382" sId="1">
    <oc r="C202">
      <v>104936</v>
    </oc>
    <nc r="C202">
      <v>93599</v>
    </nc>
  </rcc>
  <rfmt sheetId="1" sqref="C202" start="0" length="2147483647">
    <dxf>
      <font>
        <color rgb="FFFF0000"/>
      </font>
    </dxf>
  </rfmt>
  <rcc rId="7383" sId="1">
    <oc r="C198">
      <v>297426</v>
    </oc>
    <nc r="C198">
      <v>286005</v>
    </nc>
  </rcc>
  <rfmt sheetId="1" sqref="C198" start="0" length="2147483647">
    <dxf>
      <font>
        <color rgb="FFFF0000"/>
      </font>
    </dxf>
  </rfmt>
  <rcc rId="7384" sId="1">
    <oc r="C199">
      <v>147710</v>
    </oc>
    <nc r="C199">
      <v>133970</v>
    </nc>
  </rcc>
  <rfmt sheetId="1" sqref="C199" start="0" length="2147483647">
    <dxf>
      <font>
        <color rgb="FFFF0000"/>
      </font>
    </dxf>
  </rfmt>
  <rcc rId="7385" sId="1">
    <oc r="C207">
      <v>382000</v>
    </oc>
    <nc r="C207">
      <v>182240</v>
    </nc>
  </rcc>
  <rfmt sheetId="1" sqref="C207" start="0" length="2147483647">
    <dxf>
      <font>
        <color rgb="FFFF0000"/>
      </font>
    </dxf>
  </rfmt>
  <rcc rId="7386" sId="1">
    <oc r="C210">
      <v>250000</v>
    </oc>
    <nc r="C210">
      <v>199388</v>
    </nc>
  </rcc>
  <rfmt sheetId="1" sqref="C210" start="0" length="2147483647">
    <dxf>
      <font>
        <color rgb="FFFF0000"/>
      </font>
    </dxf>
  </rfmt>
  <rcc rId="7387" sId="1">
    <oc r="C206">
      <v>220000</v>
    </oc>
    <nc r="C206">
      <v>193904</v>
    </nc>
  </rcc>
  <rfmt sheetId="1" sqref="C206" start="0" length="2147483647">
    <dxf>
      <font>
        <color rgb="FFFF0000"/>
      </font>
    </dxf>
  </rfmt>
  <rfmt sheetId="1" sqref="C201" start="0" length="2147483647">
    <dxf>
      <font>
        <color rgb="FFFF0000"/>
      </font>
    </dxf>
  </rfmt>
  <rcc rId="7388" sId="1">
    <oc r="C211">
      <v>15000</v>
    </oc>
    <nc r="C211">
      <v>10733</v>
    </nc>
  </rcc>
  <rfmt sheetId="1" sqref="C211" start="0" length="2147483647">
    <dxf>
      <font>
        <color rgb="FFFF0000"/>
      </font>
    </dxf>
  </rfmt>
  <rcc rId="7389" sId="1">
    <oc r="C204">
      <v>184000</v>
    </oc>
    <nc r="C204">
      <v>179159</v>
    </nc>
  </rcc>
  <rfmt sheetId="1" sqref="C204" start="0" length="2147483647">
    <dxf>
      <font>
        <color rgb="FFFF0000"/>
      </font>
    </dxf>
  </rfmt>
  <rcc rId="7390" sId="1">
    <oc r="C205">
      <v>10087</v>
    </oc>
    <nc r="C205">
      <v>10183</v>
    </nc>
  </rcc>
  <rfmt sheetId="1" sqref="C205" start="0" length="2147483647">
    <dxf>
      <font>
        <color rgb="FFFF0000"/>
      </font>
    </dxf>
  </rfmt>
  <rcc rId="7391" sId="1">
    <oc r="C201">
      <v>9049</v>
    </oc>
    <nc r="C201">
      <v>5374</v>
    </nc>
  </rcc>
  <rcc rId="7392" sId="1">
    <oc r="C209">
      <v>50000</v>
    </oc>
    <nc r="C209">
      <v>29333</v>
    </nc>
  </rcc>
  <rfmt sheetId="1" sqref="C209" start="0" length="2147483647">
    <dxf>
      <font>
        <color rgb="FFFF0000"/>
      </font>
    </dxf>
  </rfmt>
  <rcc rId="7393" sId="1">
    <nc r="C212">
      <v>3817</v>
    </nc>
  </rcc>
  <rfmt sheetId="1" sqref="C212" start="0" length="2147483647">
    <dxf>
      <font>
        <color rgb="FFFF0000"/>
      </font>
    </dxf>
  </rfmt>
</revisions>
</file>

<file path=xl/revisions/revisionLog15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4" sId="1">
    <oc r="C146">
      <v>687838</v>
    </oc>
    <nc r="C146">
      <v>703715</v>
    </nc>
  </rcc>
  <rfmt sheetId="1" sqref="C146" start="0" length="2147483647">
    <dxf>
      <font>
        <color rgb="FFFF0000"/>
      </font>
    </dxf>
  </rfmt>
  <rcc rId="7395" sId="1">
    <oc r="C147">
      <v>628752</v>
    </oc>
    <nc r="C147">
      <v>641043</v>
    </nc>
  </rcc>
  <rfmt sheetId="1" sqref="C147" start="0" length="2147483647">
    <dxf>
      <font>
        <color rgb="FFFF0000"/>
      </font>
    </dxf>
  </rfmt>
  <rcc rId="7396" sId="1">
    <oc r="C148">
      <v>590723</v>
    </oc>
    <nc r="C148">
      <v>611374</v>
    </nc>
  </rcc>
  <rfmt sheetId="1" sqref="C148" start="0" length="2147483647">
    <dxf>
      <font>
        <color rgb="FFFF0000"/>
      </font>
    </dxf>
  </rfmt>
  <rcc rId="7397" sId="1">
    <oc r="C149">
      <v>308648</v>
    </oc>
    <nc r="C149">
      <v>316145</v>
    </nc>
  </rcc>
  <rfmt sheetId="1" sqref="C149" start="0" length="2147483647">
    <dxf>
      <font>
        <color rgb="FFFF0000"/>
      </font>
    </dxf>
  </rfmt>
  <rcc rId="7398" sId="1">
    <oc r="C150">
      <v>322598</v>
    </oc>
    <nc r="C150">
      <v>330340</v>
    </nc>
  </rcc>
  <rfmt sheetId="1" sqref="C150" start="0" length="2147483647">
    <dxf>
      <font>
        <color rgb="FFFF0000"/>
      </font>
    </dxf>
  </rfmt>
  <rcc rId="7399" sId="1">
    <oc r="C151">
      <v>192138</v>
    </oc>
    <nc r="C151">
      <v>198762</v>
    </nc>
  </rcc>
  <rfmt sheetId="1" sqref="C151" start="0" length="2147483647">
    <dxf>
      <font>
        <color rgb="FFFF0000"/>
      </font>
    </dxf>
  </rfmt>
  <rcc rId="7400" sId="1">
    <oc r="C152">
      <v>201679</v>
    </oc>
    <nc r="C152">
      <v>189721</v>
    </nc>
  </rcc>
  <rfmt sheetId="1" sqref="C152" start="0" length="2147483647">
    <dxf>
      <font>
        <color rgb="FFFF0000"/>
      </font>
    </dxf>
  </rfmt>
  <rcc rId="7401" sId="1">
    <oc r="C153">
      <v>287227</v>
    </oc>
    <nc r="C153">
      <v>339608</v>
    </nc>
  </rcc>
  <rfmt sheetId="1" sqref="C153" start="0" length="2147483647">
    <dxf>
      <font>
        <color rgb="FFFF0000"/>
      </font>
    </dxf>
  </rfmt>
  <rcc rId="7402" sId="1">
    <oc r="C155">
      <v>34628</v>
    </oc>
    <nc r="C155">
      <v>1809678</v>
    </nc>
  </rcc>
  <rcc rId="7403" sId="1">
    <oc r="C154">
      <v>765309</v>
    </oc>
    <nc r="C154">
      <v>979653</v>
    </nc>
  </rcc>
  <rfmt sheetId="1" sqref="C154" start="0" length="2147483647">
    <dxf>
      <font>
        <color rgb="FFFF0000"/>
      </font>
    </dxf>
  </rfmt>
  <rcc rId="7404" sId="1">
    <oc r="C156">
      <v>619751</v>
    </oc>
    <nc r="C156">
      <v>713143</v>
    </nc>
  </rcc>
  <rfmt sheetId="1" sqref="C156" start="0" length="2147483647">
    <dxf>
      <font>
        <color rgb="FFFF0000"/>
      </font>
    </dxf>
  </rfmt>
  <rcc rId="7405" sId="1">
    <oc r="C157">
      <v>228285</v>
    </oc>
    <nc r="C157">
      <v>283885</v>
    </nc>
  </rcc>
  <rfmt sheetId="1" sqref="C157" start="0" length="2147483647">
    <dxf>
      <font>
        <color rgb="FFFF0000"/>
      </font>
    </dxf>
  </rfmt>
  <rcc rId="7406" sId="1">
    <oc r="C158">
      <v>228225</v>
    </oc>
    <nc r="C158">
      <v>276884</v>
    </nc>
  </rcc>
  <rfmt sheetId="1" sqref="C158" start="0" length="2147483647">
    <dxf>
      <font>
        <color rgb="FFFF0000"/>
      </font>
    </dxf>
  </rfmt>
  <rcc rId="7407" sId="1">
    <oc r="C159">
      <v>188357</v>
    </oc>
    <nc r="C159">
      <v>195878</v>
    </nc>
  </rcc>
  <rfmt sheetId="1" sqref="C159" start="0" length="2147483647">
    <dxf>
      <font>
        <color rgb="FFFF0000"/>
      </font>
    </dxf>
  </rfmt>
  <rcc rId="7408" sId="1">
    <oc r="C161">
      <v>334869</v>
    </oc>
    <nc r="C161">
      <v>379240</v>
    </nc>
  </rcc>
  <rfmt sheetId="1" sqref="C161" start="0" length="2147483647">
    <dxf>
      <font>
        <color rgb="FFFF0000"/>
      </font>
    </dxf>
  </rfmt>
  <rcc rId="7409" sId="1">
    <oc r="C162">
      <v>263865</v>
    </oc>
    <nc r="C162">
      <v>278140</v>
    </nc>
  </rcc>
  <rfmt sheetId="1" sqref="C162" start="0" length="2147483647">
    <dxf>
      <font>
        <color rgb="FFFF0000"/>
      </font>
    </dxf>
  </rfmt>
  <rcc rId="7410" sId="1">
    <oc r="C163">
      <v>462351</v>
    </oc>
    <nc r="C163">
      <v>696538</v>
    </nc>
  </rcc>
  <rfmt sheetId="1" sqref="C163" start="0" length="2147483647">
    <dxf>
      <font>
        <color rgb="FFFF0000"/>
      </font>
    </dxf>
  </rfmt>
  <rcc rId="7411" sId="1">
    <oc r="C164">
      <v>845242</v>
    </oc>
    <nc r="C164">
      <v>983476</v>
    </nc>
  </rcc>
  <rfmt sheetId="1" sqref="C164" start="0" length="2147483647">
    <dxf>
      <font>
        <color rgb="FFFF0000"/>
      </font>
    </dxf>
  </rfmt>
  <rcc rId="7412" sId="1">
    <oc r="C173">
      <v>79025</v>
    </oc>
    <nc r="C173">
      <v>7579</v>
    </nc>
  </rcc>
  <rfmt sheetId="1" sqref="C173" start="0" length="2147483647">
    <dxf>
      <font>
        <color rgb="FFFF0000"/>
      </font>
    </dxf>
  </rfmt>
  <rcc rId="7413" sId="1">
    <oc r="C178">
      <v>423997</v>
    </oc>
    <nc r="C178">
      <v>400199</v>
    </nc>
  </rcc>
  <rfmt sheetId="1" sqref="C178" start="0" length="2147483647">
    <dxf>
      <font>
        <color rgb="FFFF0000"/>
      </font>
    </dxf>
  </rfmt>
  <rcc rId="7414" sId="1">
    <oc r="C176">
      <v>334659</v>
    </oc>
    <nc r="C176">
      <v>336670</v>
    </nc>
  </rcc>
  <rfmt sheetId="1" sqref="C176" start="0" length="2147483647">
    <dxf>
      <font>
        <color rgb="FFFF0000"/>
      </font>
    </dxf>
  </rfmt>
  <rcc rId="7415" sId="1">
    <oc r="C169">
      <v>240800</v>
    </oc>
    <nc r="C169">
      <v>238354</v>
    </nc>
  </rcc>
  <rfmt sheetId="1" sqref="C169" start="0" length="2147483647">
    <dxf>
      <font>
        <color rgb="FFFF0000"/>
      </font>
    </dxf>
  </rfmt>
  <rcc rId="7416" sId="1">
    <oc r="C175">
      <v>101386</v>
    </oc>
    <nc r="C175">
      <v>109958</v>
    </nc>
  </rcc>
  <rfmt sheetId="1" sqref="C175" start="0" length="2147483647">
    <dxf>
      <font>
        <color rgb="FFFF0000"/>
      </font>
    </dxf>
  </rfmt>
  <rcc rId="7417" sId="1">
    <oc r="C114">
      <v>33085</v>
    </oc>
    <nc r="C114">
      <v>27272</v>
    </nc>
  </rcc>
  <rfmt sheetId="1" sqref="C114" start="0" length="2147483647">
    <dxf>
      <font>
        <color rgb="FFFF0000"/>
      </font>
    </dxf>
  </rfmt>
  <rcc rId="7418" sId="1">
    <oc r="C180">
      <v>41530</v>
    </oc>
    <nc r="C180">
      <v>57082</v>
    </nc>
  </rcc>
  <rfmt sheetId="1" sqref="C180" start="0" length="2147483647">
    <dxf>
      <font>
        <color rgb="FFFF0000"/>
      </font>
    </dxf>
  </rfmt>
  <rcc rId="7419" sId="1">
    <oc r="C193">
      <v>49891</v>
    </oc>
    <nc r="C193">
      <v>76140</v>
    </nc>
  </rcc>
  <rcc rId="7420" sId="1">
    <oc r="C194">
      <v>43075</v>
    </oc>
    <nc r="C194">
      <v>54237</v>
    </nc>
  </rcc>
  <rfmt sheetId="1" sqref="C194" start="0" length="2147483647">
    <dxf>
      <font>
        <color rgb="FFFF0000"/>
      </font>
    </dxf>
  </rfmt>
  <rcc rId="7421" sId="1">
    <oc r="C165">
      <v>360971</v>
    </oc>
    <nc r="C165">
      <v>394600</v>
    </nc>
  </rcc>
  <rfmt sheetId="1" sqref="C165" start="0" length="2147483647">
    <dxf>
      <font>
        <color rgb="FFFF0000"/>
      </font>
    </dxf>
  </rfmt>
  <rcc rId="7422" sId="1">
    <oc r="C166">
      <v>149737</v>
    </oc>
    <nc r="C166">
      <v>158280</v>
    </nc>
  </rcc>
  <rfmt sheetId="1" sqref="C166" start="0" length="2147483647">
    <dxf>
      <font>
        <color rgb="FFFF0000"/>
      </font>
    </dxf>
  </rfmt>
  <rcc rId="7423" sId="1">
    <oc r="C167">
      <v>497831</v>
    </oc>
    <nc r="C167">
      <v>486223</v>
    </nc>
  </rcc>
  <rfmt sheetId="1" sqref="C167" start="0" length="2147483647">
    <dxf>
      <font>
        <color rgb="FFFF0000"/>
      </font>
    </dxf>
  </rfmt>
  <rcc rId="7424" sId="1">
    <oc r="C172">
      <v>8760</v>
    </oc>
    <nc r="C172"/>
  </rcc>
  <rcc rId="7425" sId="1">
    <oc r="C189">
      <v>4269205.8899999997</v>
    </oc>
    <nc r="C189">
      <v>4269206</v>
    </nc>
  </rcc>
  <rfmt sheetId="1" sqref="C189" start="0" length="2147483647">
    <dxf>
      <font>
        <color rgb="FFFF0000"/>
      </font>
    </dxf>
  </rfmt>
  <rfmt sheetId="1" sqref="C189:C190" start="0" length="2147483647">
    <dxf>
      <font>
        <color theme="4"/>
      </font>
    </dxf>
  </rfmt>
  <rcc rId="7426" sId="1">
    <oc r="C196">
      <v>13147</v>
    </oc>
    <nc r="C196">
      <v>10673</v>
    </nc>
  </rcc>
  <rfmt sheetId="1" sqref="C196" start="0" length="2147483647">
    <dxf>
      <font>
        <color theme="4"/>
      </font>
    </dxf>
  </rfmt>
  <rfmt sheetId="1" sqref="C196" start="0" length="2147483647">
    <dxf>
      <font>
        <color rgb="FFFF0000"/>
      </font>
    </dxf>
  </rfmt>
  <rcc rId="7427" sId="1">
    <oc r="C191">
      <v>10728</v>
    </oc>
    <nc r="C191">
      <v>10521</v>
    </nc>
  </rcc>
  <rfmt sheetId="1" sqref="C191" start="0" length="2147483647">
    <dxf>
      <font>
        <color rgb="FFFF0000"/>
      </font>
    </dxf>
  </rfmt>
  <rcc rId="7428" sId="1">
    <nc r="C187">
      <v>5552</v>
    </nc>
  </rcc>
  <rfmt sheetId="1" sqref="C187" start="0" length="2147483647">
    <dxf>
      <font>
        <color rgb="FFFF0000"/>
      </font>
    </dxf>
  </rfmt>
  <rfmt sheetId="1" sqref="C186" start="0" length="2147483647">
    <dxf>
      <font>
        <color rgb="FFFF0000"/>
      </font>
    </dxf>
  </rfmt>
  <rfmt sheetId="1" sqref="C193" start="0" length="2147483647">
    <dxf>
      <font>
        <color rgb="FFFF0000"/>
      </font>
    </dxf>
  </rfmt>
  <rcc rId="7429" sId="1">
    <oc r="C174">
      <v>29992</v>
    </oc>
    <nc r="C174">
      <v>5328</v>
    </nc>
  </rcc>
  <rfmt sheetId="1" sqref="C174" start="0" length="2147483647">
    <dxf>
      <font>
        <color rgb="FFFF0000"/>
      </font>
    </dxf>
  </rfmt>
  <rfmt sheetId="1" sqref="C192" start="0" length="2147483647">
    <dxf>
      <font>
        <color rgb="FFFF0000"/>
      </font>
    </dxf>
  </rfmt>
  <rcc rId="7430" sId="1">
    <oc r="C192">
      <v>15376</v>
    </oc>
    <nc r="C192">
      <v>15453</v>
    </nc>
  </rcc>
  <rcc rId="7431" sId="1">
    <oc r="C186">
      <v>25972</v>
    </oc>
    <nc r="C186">
      <v>16787</v>
    </nc>
  </rcc>
</revisions>
</file>

<file path=xl/revisions/revisionLog15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18:C219" start="0" length="2147483647">
    <dxf>
      <font>
        <color rgb="FFFF0000"/>
      </font>
    </dxf>
  </rfmt>
  <rcc rId="7432" sId="1">
    <oc r="C221">
      <v>-1500000</v>
    </oc>
    <nc r="C221">
      <v>4925765</v>
    </nc>
  </rcc>
  <rfmt sheetId="1" sqref="C221" start="0" length="2147483647">
    <dxf>
      <font>
        <color rgb="FFFF0000"/>
      </font>
    </dxf>
  </rfmt>
</revisions>
</file>

<file path=xl/revisions/revisionLog15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3" sId="1">
    <oc r="C181">
      <v>204833</v>
    </oc>
    <nc r="C181">
      <v>194555</v>
    </nc>
  </rcc>
  <rfmt sheetId="1" sqref="C181" start="0" length="2147483647">
    <dxf>
      <font>
        <color rgb="FFFF0000"/>
      </font>
    </dxf>
  </rfmt>
  <rcc rId="7434" sId="1">
    <oc r="C182">
      <v>48918</v>
    </oc>
    <nc r="C182">
      <v>34823</v>
    </nc>
  </rcc>
  <rfmt sheetId="1" sqref="C182" start="0" length="2147483647">
    <dxf>
      <font>
        <color rgb="FFFF0000"/>
      </font>
    </dxf>
  </rfmt>
  <rcc rId="7435" sId="1">
    <oc r="C184">
      <v>137809</v>
    </oc>
    <nc r="C184">
      <v>98525</v>
    </nc>
  </rcc>
  <rfmt sheetId="1" sqref="C184" start="0" length="2147483647">
    <dxf>
      <font>
        <color rgb="FFFF0000"/>
      </font>
    </dxf>
  </rfmt>
  <rcc rId="7436" sId="1">
    <oc r="C185">
      <v>187944</v>
    </oc>
    <nc r="C185">
      <v>193791</v>
    </nc>
  </rcc>
  <rfmt sheetId="1" sqref="C185" start="0" length="2147483647">
    <dxf>
      <font>
        <color rgb="FFFF0000"/>
      </font>
    </dxf>
  </rfmt>
</revisions>
</file>

<file path=xl/revisions/revisionLog15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7" sId="1">
    <oc r="C190">
      <v>461417</v>
    </oc>
    <nc r="C190">
      <v>465025</v>
    </nc>
  </rcc>
  <rcc rId="7438" sId="1">
    <oc r="C189">
      <v>4269206</v>
    </oc>
    <nc r="C189">
      <v>3804181</v>
    </nc>
  </rcc>
  <rfmt sheetId="1" sqref="C189:C190" start="0" length="2147483647">
    <dxf>
      <font>
        <color rgb="FFFF0000"/>
      </font>
    </dxf>
  </rfmt>
  <rcv guid="{3A56BBDD-68CD-4AEA-B9E4-12391459D4C4}" action="delete"/>
  <rcv guid="{3A56BBDD-68CD-4AEA-B9E4-12391459D4C4}" action="add"/>
</revisions>
</file>

<file path=xl/revisions/revisionLog1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9" sId="1">
    <nc r="K163">
      <v>1400</v>
    </nc>
  </rcc>
  <rcc rId="7440" sId="1">
    <oc r="H163">
      <v>58318</v>
    </oc>
    <nc r="H163">
      <v>59718</v>
    </nc>
  </rcc>
</revisions>
</file>

<file path=xl/revisions/revisionLog1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1" sId="1">
    <oc r="H61">
      <v>24750</v>
    </oc>
    <nc r="H61">
      <v>19250</v>
    </nc>
  </rcc>
</revisions>
</file>

<file path=xl/revisions/revisionLog1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2" sId="1">
    <oc r="K73">
      <v>1048793</v>
    </oc>
    <nc r="K73">
      <v>1250364</v>
    </nc>
  </rcc>
  <rcv guid="{3A56BBDD-68CD-4AEA-B9E4-12391459D4C4}" action="delete"/>
  <rcv guid="{3A56BBDD-68CD-4AEA-B9E4-12391459D4C4}" action="add"/>
</revisions>
</file>

<file path=xl/revisions/revisionLog1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3" sId="1">
    <oc r="F188">
      <v>2316684</v>
    </oc>
    <nc r="F188">
      <v>2542004</v>
    </nc>
  </rcc>
  <rcc rId="7444" sId="1">
    <oc r="G188">
      <v>558089</v>
    </oc>
    <nc r="G188">
      <v>612369</v>
    </nc>
  </rcc>
  <rcv guid="{CFE03FCF-A4D8-435A-8A9B-0544466F5A93}" action="delete"/>
  <rcv guid="{CFE03FCF-A4D8-435A-8A9B-0544466F5A93}" action="add"/>
</revisions>
</file>

<file path=xl/revisions/revisionLog1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5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6" sId="1">
    <oc r="F171">
      <v>1444348</v>
    </oc>
    <nc r="F171">
      <v>1414124</v>
    </nc>
  </rcc>
  <rcc rId="7447" sId="1">
    <oc r="G171">
      <v>347943</v>
    </oc>
    <nc r="G171">
      <v>340662</v>
    </nc>
  </rcc>
</revisions>
</file>

<file path=xl/revisions/revisionLog1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8" sId="1">
    <nc r="H186">
      <v>10393</v>
    </nc>
  </rcc>
</revisions>
</file>

<file path=xl/revisions/revisionLog1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9" sId="1">
    <oc r="B191" t="inlineStr">
      <is>
        <t>PII Valodiņa Erasmus projekts</t>
      </is>
    </oc>
    <nc r="B191" t="inlineStr">
      <is>
        <t>Dobeles sākumskola  Erasmus projekts</t>
      </is>
    </nc>
  </rcc>
  <rcc rId="7450" sId="1">
    <nc r="H191">
      <v>6983</v>
    </nc>
  </rcc>
  <rcv guid="{CFE03FCF-A4D8-435A-8A9B-0544466F5A93}" action="delete"/>
  <rcv guid="{CFE03FCF-A4D8-435A-8A9B-0544466F5A93}" action="add"/>
</revisions>
</file>

<file path=xl/revisions/revisionLog1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1" sId="1">
    <oc r="B187" t="inlineStr">
      <is>
        <t>Mākslas skola ERASMUS</t>
      </is>
    </oc>
    <nc r="B187" t="inlineStr">
      <is>
        <t>Bērupes ERASMUS projekts</t>
      </is>
    </nc>
  </rcc>
  <rcc rId="7452" sId="1">
    <nc r="H187">
      <v>14192</v>
    </nc>
  </rcc>
</revisions>
</file>

<file path=xl/revisions/revisionLog1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3" sId="1">
    <nc r="F194">
      <v>8059</v>
    </nc>
  </rcc>
  <rcc rId="7454" sId="1">
    <nc r="G194">
      <v>1941</v>
    </nc>
  </rcc>
  <rcc rId="7455" sId="1">
    <nc r="H194">
      <v>8376</v>
    </nc>
  </rcc>
  <rcc rId="7456" sId="1">
    <nc r="F193">
      <v>8059</v>
    </nc>
  </rcc>
  <rcc rId="7457" sId="1">
    <nc r="G193">
      <v>1941</v>
    </nc>
  </rcc>
  <rcc rId="7458" sId="1">
    <nc r="H193">
      <v>9721</v>
    </nc>
  </rcc>
</revisions>
</file>

<file path=xl/revisions/revisionLog1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9" sId="1">
    <nc r="F180">
      <v>20952</v>
    </nc>
  </rcc>
  <rcc rId="7460" sId="1">
    <nc r="G180">
      <v>5048</v>
    </nc>
  </rcc>
  <rcc rId="7461" sId="1">
    <nc r="H180">
      <v>8972</v>
    </nc>
  </rcc>
</revisions>
</file>

<file path=xl/revisions/revisionLog1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2" sId="1">
    <nc r="F174">
      <v>1000</v>
    </nc>
  </rcc>
  <rcc rId="7463" sId="1">
    <nc r="G174">
      <v>241</v>
    </nc>
  </rcc>
  <rcc rId="7464" sId="1">
    <nc r="H174">
      <v>2497</v>
    </nc>
  </rcc>
</revisions>
</file>

<file path=xl/revisions/revisionLog1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5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6" sId="1">
    <nc r="M165">
      <v>151</v>
    </nc>
  </rcc>
</revisions>
</file>

<file path=xl/revisions/revisionLog1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7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8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9" sId="1">
    <oc r="G170">
      <v>543517</v>
    </oc>
    <nc r="G170">
      <v>545237</v>
    </nc>
  </rcc>
</revisions>
</file>

<file path=xl/revisions/revisionLog1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0" sId="1">
    <nc r="F146">
      <v>476497</v>
    </nc>
  </rcc>
  <rcc rId="7471" sId="1">
    <nc r="G146">
      <v>115788</v>
    </nc>
  </rcc>
  <rcc rId="7472" sId="1">
    <nc r="F147">
      <v>404628</v>
    </nc>
  </rcc>
  <rcc rId="7473" sId="1">
    <nc r="G147">
      <v>101875</v>
    </nc>
  </rcc>
  <rcc rId="7474" sId="1">
    <nc r="F148">
      <v>384690</v>
    </nc>
  </rcc>
  <rcc rId="7475" sId="1">
    <nc r="G148">
      <v>93372</v>
    </nc>
  </rcc>
  <rcc rId="7476" sId="1">
    <nc r="F153">
      <v>196334</v>
    </nc>
  </rcc>
  <rcc rId="7477" sId="1">
    <nc r="G153">
      <v>47728</v>
    </nc>
  </rcc>
</revisions>
</file>

<file path=xl/revisions/revisionLog1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8" sId="1">
    <nc r="F150">
      <v>207481</v>
    </nc>
  </rcc>
  <rcc rId="7479" sId="1">
    <nc r="G150">
      <v>50733</v>
    </nc>
  </rcc>
  <rcc rId="7480" sId="1">
    <nc r="F149">
      <v>184996</v>
    </nc>
  </rcc>
  <rcc rId="7481" sId="1">
    <nc r="G149">
      <v>44996</v>
    </nc>
  </rcc>
  <rcc rId="7482" sId="1">
    <nc r="F151">
      <v>139228</v>
    </nc>
  </rcc>
  <rcc rId="7483" sId="1">
    <nc r="G151">
      <v>33970</v>
    </nc>
  </rcc>
  <rcc rId="7484" sId="1">
    <nc r="F152">
      <v>115011</v>
    </nc>
  </rcc>
  <rcc rId="7485" sId="1">
    <nc r="G152">
      <v>28306</v>
    </nc>
  </rcc>
</revisions>
</file>

<file path=xl/revisions/revisionLog1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86" sId="1">
    <nc r="F155">
      <v>799379</v>
    </nc>
  </rcc>
  <rcc rId="7487" sId="1">
    <nc r="G155">
      <v>195570</v>
    </nc>
  </rcc>
  <rcc rId="7488" sId="1">
    <nc r="F154">
      <v>537284</v>
    </nc>
  </rcc>
  <rcc rId="7489" sId="1">
    <nc r="G154">
      <v>130126</v>
    </nc>
  </rcc>
</revisions>
</file>

<file path=xl/revisions/revisionLog1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90" sId="1">
    <nc r="F156">
      <v>343929</v>
    </nc>
  </rcc>
  <rcc rId="7491" sId="1">
    <nc r="G156">
      <v>83283</v>
    </nc>
  </rcc>
  <rcc rId="7492" sId="1">
    <nc r="F159">
      <v>110657</v>
    </nc>
  </rcc>
  <rcc rId="7493" sId="1">
    <nc r="G159">
      <v>27088</v>
    </nc>
  </rcc>
  <rcc rId="7494" sId="1">
    <nc r="F162">
      <v>138143</v>
    </nc>
  </rcc>
  <rcc rId="7495" sId="1">
    <nc r="G162">
      <v>34779</v>
    </nc>
  </rcc>
  <rcc rId="7496" sId="1">
    <nc r="F160">
      <v>333908</v>
    </nc>
  </rcc>
  <rcc rId="7497" sId="1">
    <nc r="G160">
      <v>80869</v>
    </nc>
  </rcc>
  <rcc rId="7498" sId="1">
    <nc r="F157">
      <v>145215</v>
    </nc>
  </rcc>
  <rcc rId="7499" sId="1">
    <nc r="G157">
      <v>35413</v>
    </nc>
  </rcc>
  <rcc rId="7500" sId="1">
    <nc r="F158">
      <v>143302</v>
    </nc>
  </rcc>
  <rcc rId="7501" sId="1">
    <nc r="G158">
      <v>34952</v>
    </nc>
  </rcc>
  <rcc rId="7502" sId="1">
    <nc r="F161">
      <v>166268</v>
    </nc>
  </rcc>
  <rcc rId="7503" sId="1">
    <nc r="G161">
      <v>40653</v>
    </nc>
  </rcc>
</revisions>
</file>

<file path=xl/revisions/revisionLog1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4" sId="1">
    <oc r="F166">
      <v>30678</v>
    </oc>
    <nc r="F166">
      <v>105229</v>
    </nc>
  </rcc>
  <rcc rId="7505" sId="1">
    <oc r="G166">
      <v>7390</v>
    </oc>
    <nc r="G166">
      <v>26209</v>
    </nc>
  </rcc>
  <rcc rId="7506" sId="1">
    <oc r="F165">
      <v>197505</v>
    </oc>
    <nc r="F165">
      <v>297262</v>
    </nc>
  </rcc>
  <rcc rId="7507" sId="1">
    <oc r="G165">
      <v>47579</v>
    </oc>
    <nc r="G165">
      <v>72360</v>
    </nc>
  </rcc>
  <rcc rId="7508" sId="1">
    <nc r="F167">
      <v>273209</v>
    </nc>
  </rcc>
  <rcc rId="7509" sId="1">
    <nc r="G167">
      <v>66245</v>
    </nc>
  </rcc>
  <rcc rId="7510" sId="1">
    <nc r="F169">
      <v>157153</v>
    </nc>
  </rcc>
  <rcc rId="7511" sId="1">
    <nc r="G169">
      <v>38861</v>
    </nc>
  </rcc>
  <rcc rId="7512" sId="1">
    <nc r="F164">
      <v>487954</v>
    </nc>
  </rcc>
  <rcc rId="7513" sId="1">
    <nc r="G164">
      <v>117976</v>
    </nc>
  </rcc>
  <rcc rId="7514" sId="1">
    <oc r="F163">
      <v>107623</v>
    </oc>
    <nc r="F163">
      <v>337058</v>
    </nc>
  </rcc>
  <rcc rId="7515" sId="1">
    <oc r="G163">
      <v>25926</v>
    </oc>
    <nc r="G163">
      <v>81197</v>
    </nc>
  </rcc>
</revisions>
</file>

<file path=xl/revisions/revisionLog1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6" sId="1">
    <oc r="F170">
      <v>2179669</v>
    </oc>
    <nc r="F170"/>
  </rcc>
  <rcc rId="7517" sId="1">
    <oc r="G170">
      <v>545237</v>
    </oc>
    <nc r="G170"/>
  </rcc>
  <rcc rId="7518" sId="1">
    <oc r="G171">
      <v>340662</v>
    </oc>
    <nc r="G171"/>
  </rcc>
  <rcc rId="7519" sId="1">
    <oc r="F171">
      <v>1414124</v>
    </oc>
    <nc r="F171"/>
  </rcc>
  <rcc rId="7520" sId="1">
    <oc r="F188">
      <v>2542004</v>
    </oc>
    <nc r="F188"/>
  </rcc>
  <rcc rId="7521" sId="1">
    <oc r="G188">
      <v>612369</v>
    </oc>
    <nc r="G188"/>
  </rcc>
</revisions>
</file>

<file path=xl/revisions/revisionLog1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2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9:N99" start="0" length="2147483647">
    <dxf>
      <font>
        <color auto="1"/>
      </font>
    </dxf>
  </rfmt>
  <rfmt sheetId="1" sqref="B136:N136" start="0" length="2147483647">
    <dxf>
      <font>
        <color auto="1"/>
      </font>
    </dxf>
  </rfmt>
  <rfmt sheetId="1" sqref="B170:B171" start="0" length="2147483647">
    <dxf>
      <font>
        <color auto="1"/>
      </font>
    </dxf>
  </rfmt>
  <rcc rId="7523" sId="1">
    <oc r="B188" t="inlineStr">
      <is>
        <r>
          <t xml:space="preserve">Labvēlīgas vides veidošana Dobeles novadā </t>
        </r>
        <r>
          <rPr>
            <sz val="10"/>
            <color rgb="FFFF0000"/>
            <rFont val="Times New Roman"/>
            <family val="1"/>
            <charset val="186"/>
          </rPr>
          <t>ALGAS VB</t>
        </r>
      </is>
    </oc>
    <nc r="B188" t="inlineStr">
      <is>
        <t xml:space="preserve">Labvēlīgas vides veidošana Dobeles novadā </t>
      </is>
    </nc>
  </rcc>
  <rcv guid="{CFE03FCF-A4D8-435A-8A9B-0544466F5A93}" action="delete"/>
  <rcv guid="{CFE03FCF-A4D8-435A-8A9B-0544466F5A93}" action="add"/>
</revisions>
</file>

<file path=xl/revisions/revisionLog1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4" sId="1">
    <nc r="H212">
      <v>60000</v>
    </nc>
  </rcc>
  <rcc rId="7525" sId="1">
    <nc r="O212" t="inlineStr">
      <is>
        <t>ģimeniska vide+Di</t>
      </is>
    </nc>
  </rcc>
  <rcv guid="{3A56BBDD-68CD-4AEA-B9E4-12391459D4C4}" action="delete"/>
  <rcv guid="{3A56BBDD-68CD-4AEA-B9E4-12391459D4C4}" action="add"/>
</revisions>
</file>

<file path=xl/revisions/revisionLog1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6" sId="1">
    <oc r="H212">
      <v>60000</v>
    </oc>
    <nc r="H212"/>
  </rcc>
  <rcc rId="7527" sId="1">
    <oc r="O212" t="inlineStr">
      <is>
        <t>ģimeniska vide+Di</t>
      </is>
    </oc>
    <nc r="O212"/>
  </rcc>
  <rcc rId="7528" sId="1">
    <oc r="H198">
      <v>72888</v>
    </oc>
    <nc r="H198">
      <v>132888</v>
    </nc>
  </rcc>
</revisions>
</file>

<file path=xl/revisions/revisionLog1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9" sId="1">
    <oc r="F72">
      <v>97068</v>
    </oc>
    <nc r="F72">
      <v>102415</v>
    </nc>
  </rcc>
  <rcc rId="7530" sId="1">
    <oc r="G72">
      <v>23384</v>
    </oc>
    <nc r="G72">
      <v>24672</v>
    </nc>
  </rcc>
</revisions>
</file>

<file path=xl/revisions/revisionLog1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1" sId="1">
    <oc r="H99">
      <v>435400</v>
    </oc>
    <nc r="H99">
      <v>415400</v>
    </nc>
  </rcc>
  <rcv guid="{CFE03FCF-A4D8-435A-8A9B-0544466F5A93}" action="delete"/>
  <rcv guid="{CFE03FCF-A4D8-435A-8A9B-0544466F5A93}" action="add"/>
</revisions>
</file>

<file path=xl/revisions/revisionLog15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2" sId="1">
    <oc r="B186" t="inlineStr">
      <is>
        <t>Bērzupes ERASMUS projekts</t>
      </is>
    </oc>
    <nc r="B186" t="inlineStr">
      <is>
        <t>Bērzupes ERASMUS projekts - stratēģiskās skolu apmaiņas partnerības</t>
      </is>
    </nc>
  </rcc>
  <rcv guid="{CFE03FCF-A4D8-435A-8A9B-0544466F5A93}" action="delete"/>
  <rcv guid="{CFE03FCF-A4D8-435A-8A9B-0544466F5A93}" action="add"/>
</revisions>
</file>

<file path=xl/revisions/revisionLog15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3" sId="1">
    <nc r="H30">
      <v>30</v>
    </nc>
  </rcc>
  <rcc rId="7534" sId="1">
    <nc r="F30">
      <v>2810</v>
    </nc>
  </rcc>
  <rcc rId="7535" sId="1">
    <nc r="G30">
      <v>590</v>
    </nc>
  </rcc>
  <rcv guid="{3A56BBDD-68CD-4AEA-B9E4-12391459D4C4}" action="delete"/>
  <rcv guid="{3A56BBDD-68CD-4AEA-B9E4-12391459D4C4}" action="add"/>
</revisions>
</file>

<file path=xl/revisions/revisionLog15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6" sId="1">
    <oc r="H146">
      <v>141050</v>
    </oc>
    <nc r="H146">
      <v>142461</v>
    </nc>
  </rcc>
  <rcc rId="7537" sId="1">
    <oc r="H147">
      <v>148493</v>
    </oc>
    <nc r="H147">
      <v>150142</v>
    </nc>
  </rcc>
  <rcc rId="7538" sId="1">
    <oc r="H149">
      <v>84190</v>
    </oc>
    <nc r="H149">
      <v>84868</v>
    </nc>
  </rcc>
  <rcc rId="7539" sId="1">
    <oc r="H153">
      <v>51697</v>
    </oc>
    <nc r="H153">
      <v>52521</v>
    </nc>
  </rcc>
  <rcc rId="7540" sId="1">
    <oc r="H148">
      <v>127029</v>
    </oc>
    <nc r="H148">
      <v>128495</v>
    </nc>
  </rcc>
  <rcc rId="7541" sId="1">
    <oc r="H150">
      <v>81635</v>
    </oc>
    <nc r="H150">
      <v>82386</v>
    </nc>
  </rcc>
  <rcc rId="7542" sId="1">
    <oc r="H152">
      <v>63685</v>
    </oc>
    <nc r="H152">
      <v>63996</v>
    </nc>
  </rcc>
  <rcc rId="7543" sId="1">
    <oc r="H151">
      <v>50091</v>
    </oc>
    <nc r="H151">
      <v>50604</v>
    </nc>
  </rcc>
  <rcc rId="7544" sId="1">
    <oc r="K154">
      <v>18700</v>
    </oc>
    <nc r="K154">
      <v>22327</v>
    </nc>
  </rcc>
  <rcc rId="7545" sId="1">
    <oc r="K155">
      <v>30999</v>
    </oc>
    <nc r="K155">
      <v>37988</v>
    </nc>
  </rcc>
  <rcc rId="7546" sId="1">
    <oc r="K164">
      <v>27600</v>
    </oc>
    <nc r="K164">
      <v>28754</v>
    </nc>
  </rcc>
  <rcc rId="7547" sId="1">
    <oc r="K159">
      <v>6800</v>
    </oc>
    <nc r="K159">
      <v>7203</v>
    </nc>
  </rcc>
  <rcc rId="7548" sId="1">
    <oc r="K162">
      <v>4438</v>
    </oc>
    <nc r="K162">
      <v>5107</v>
    </nc>
  </rcc>
  <rcc rId="7549" sId="1">
    <oc r="K160">
      <v>9320</v>
    </oc>
    <nc r="K160">
      <v>10392</v>
    </nc>
  </rcc>
  <rcc rId="7550" sId="1">
    <oc r="K157">
      <v>3553</v>
    </oc>
    <nc r="K157">
      <v>4048</v>
    </nc>
  </rcc>
  <rcc rId="7551" sId="1">
    <oc r="K158">
      <v>12235</v>
    </oc>
    <nc r="K158">
      <v>13160</v>
    </nc>
  </rcc>
  <rcc rId="7552" sId="1">
    <oc r="K161">
      <v>4690</v>
    </oc>
    <nc r="K161">
      <v>5597</v>
    </nc>
  </rcc>
  <rcc rId="7553" sId="1">
    <oc r="K156">
      <v>26700</v>
    </oc>
    <nc r="K156">
      <v>29411</v>
    </nc>
  </rcc>
  <rcc rId="7554" sId="1">
    <oc r="H154">
      <v>189936</v>
    </oc>
    <nc r="H154">
      <v>193564</v>
    </nc>
  </rcc>
  <rcc rId="7555" sId="1">
    <oc r="H155">
      <v>412953</v>
    </oc>
    <nc r="H155">
      <v>419942</v>
    </nc>
  </rcc>
  <rcc rId="7556" sId="1">
    <oc r="H164">
      <v>206975</v>
    </oc>
    <nc r="H164">
      <v>208129</v>
    </nc>
  </rcc>
  <rcc rId="7557" sId="1">
    <oc r="H159">
      <v>42194</v>
    </oc>
    <nc r="H159">
      <v>42599</v>
    </nc>
  </rcc>
  <rcc rId="7558" sId="1">
    <oc r="H162">
      <v>83907</v>
    </oc>
    <nc r="H162">
      <v>84740</v>
    </nc>
  </rcc>
  <rcc rId="7559" sId="1">
    <oc r="H160">
      <v>139685</v>
    </oc>
    <nc r="H160">
      <v>141324</v>
    </nc>
  </rcc>
  <rcc rId="7560" sId="1">
    <oc r="H157">
      <v>55164</v>
    </oc>
    <nc r="H157">
      <v>55841</v>
    </nc>
  </rcc>
  <rcc rId="7561" sId="1">
    <oc r="H158">
      <v>64255</v>
    </oc>
    <nc r="H158">
      <v>65180</v>
    </nc>
  </rcc>
  <rcc rId="7562" sId="1">
    <oc r="H161">
      <v>87684</v>
    </oc>
    <nc r="H161">
      <v>88683</v>
    </nc>
  </rcc>
  <rcc rId="7563" sId="1">
    <oc r="H156">
      <v>167407</v>
    </oc>
    <nc r="H156">
      <v>170119</v>
    </nc>
  </rcc>
  <rcv guid="{3A56BBDD-68CD-4AEA-B9E4-12391459D4C4}" action="delete"/>
  <rcv guid="{3A56BBDD-68CD-4AEA-B9E4-12391459D4C4}" action="add"/>
</revisions>
</file>

<file path=xl/revisions/revisionLog1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4" sId="1">
    <oc r="O99" t="inlineStr">
      <is>
        <t>remonti</t>
      </is>
    </oc>
    <nc r="O99"/>
  </rcc>
  <rcc rId="7565" sId="1">
    <oc r="O221">
      <f>'\\DC1\Finanses\BUDZETS_2020\BUDZETS_2020\[Pamatbudzeta_ienemumi 1 pielik _2020.xls]Sheet1'!$I$117</f>
    </oc>
    <nc r="O221"/>
  </rcc>
  <rcc rId="7566" sId="1">
    <oc r="O222">
      <f>D216-D221-D220-D219-D218</f>
    </oc>
    <nc r="O222"/>
  </rcc>
  <rcc rId="7567" sId="1">
    <oc r="O224">
      <f>O221-O222</f>
    </oc>
    <nc r="O224"/>
  </rcc>
  <rcc rId="7568" sId="1">
    <oc r="O46" t="inlineStr">
      <is>
        <t>lauku ceļi 2019</t>
      </is>
    </oc>
    <nc r="O46"/>
  </rcc>
  <rcc rId="7569" sId="1">
    <oc r="C46">
      <v>1607635</v>
    </oc>
    <nc r="C46"/>
  </rcc>
  <rfmt sheetId="1" sqref="C46">
    <dxf>
      <fill>
        <patternFill>
          <bgColor theme="0"/>
        </patternFill>
      </fill>
    </dxf>
  </rfmt>
  <rcv guid="{3A56BBDD-68CD-4AEA-B9E4-12391459D4C4}" action="delete"/>
  <rcv guid="{3A56BBDD-68CD-4AEA-B9E4-12391459D4C4}" action="add"/>
</revisions>
</file>

<file path=xl/revisions/revisionLog15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0" sId="1">
    <oc r="N5" t="inlineStr">
      <is>
        <t>saistošajiem noteikumiem Nr.1</t>
      </is>
    </oc>
    <nc r="N5" t="inlineStr">
      <is>
        <t>saistošajiem noteikumiem Nr.2</t>
      </is>
    </nc>
  </rcc>
</revisions>
</file>

<file path=xl/revisions/revisionLog15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1" sId="1">
    <oc r="N5" t="inlineStr">
      <is>
        <t>saistošajiem noteikumiem Nr.2</t>
      </is>
    </oc>
    <nc r="N5" t="inlineStr">
      <is>
        <t>saistošajiem noteikumiem Nr.3</t>
      </is>
    </nc>
  </rcc>
  <rcv guid="{3A56BBDD-68CD-4AEA-B9E4-12391459D4C4}" action="delete"/>
  <rcv guid="{3A56BBDD-68CD-4AEA-B9E4-12391459D4C4}" action="add"/>
</revisions>
</file>

<file path=xl/revisions/revisionLog15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2" sId="1">
    <oc r="N4" t="inlineStr">
      <is>
        <t>Dobeles novada domes 30.01.2020</t>
      </is>
    </oc>
    <nc r="N4" t="inlineStr">
      <is>
        <t>Dobeles novada domes 30.01.2020.</t>
      </is>
    </nc>
  </rcc>
  <rcv guid="{9435B17B-6589-4498-AEC8-8B7F7A961EB0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7"/>
  <sheetViews>
    <sheetView tabSelected="1" zoomScale="150" zoomScaleNormal="150" workbookViewId="0">
      <selection activeCell="O4" sqref="O4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9.28515625" style="93" customWidth="1"/>
    <col min="4" max="4" width="10.7109375" style="1" customWidth="1"/>
    <col min="5" max="5" width="8.85546875" style="1" customWidth="1"/>
    <col min="6" max="6" width="10.5703125" style="1" customWidth="1"/>
    <col min="7" max="7" width="8.7109375" style="1" customWidth="1"/>
    <col min="8" max="8" width="9.85546875" style="1" customWidth="1"/>
    <col min="9" max="9" width="8.140625" style="1" customWidth="1"/>
    <col min="10" max="10" width="7.28515625" style="1" customWidth="1"/>
    <col min="11" max="11" width="10.140625" style="1" customWidth="1"/>
    <col min="12" max="12" width="8.85546875" style="1" customWidth="1"/>
    <col min="13" max="14" width="9" style="1" customWidth="1"/>
    <col min="15" max="15" width="18.85546875" style="1" customWidth="1"/>
    <col min="16" max="16384" width="9.140625" style="1"/>
  </cols>
  <sheetData>
    <row r="1" spans="1:14" ht="15.7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5.75" customHeight="1" x14ac:dyDescent="0.25">
      <c r="A2" s="2"/>
      <c r="B2" s="2"/>
      <c r="C2" s="9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134"/>
      <c r="B3" s="134"/>
      <c r="C3" s="92"/>
      <c r="D3" s="2"/>
      <c r="E3" s="2"/>
      <c r="F3" s="2"/>
      <c r="G3" s="3"/>
      <c r="H3" s="2"/>
      <c r="I3" s="2"/>
      <c r="J3" s="3" t="s">
        <v>176</v>
      </c>
    </row>
    <row r="4" spans="1:14" ht="15.75" customHeight="1" x14ac:dyDescent="0.25">
      <c r="G4" s="3"/>
      <c r="J4" s="78" t="s">
        <v>262</v>
      </c>
    </row>
    <row r="5" spans="1:14" s="7" customFormat="1" ht="15.75" customHeight="1" x14ac:dyDescent="0.25">
      <c r="A5" s="4"/>
      <c r="B5" s="5"/>
      <c r="C5" s="94"/>
      <c r="D5" s="5"/>
      <c r="E5" s="5"/>
      <c r="F5" s="6"/>
      <c r="G5" s="3"/>
      <c r="H5" s="1"/>
      <c r="I5" s="1"/>
      <c r="J5" s="82" t="s">
        <v>261</v>
      </c>
    </row>
    <row r="6" spans="1:14" s="7" customFormat="1" ht="15.75" customHeight="1" x14ac:dyDescent="0.25">
      <c r="A6" s="6"/>
      <c r="B6" s="8"/>
      <c r="C6" s="95"/>
      <c r="D6" s="9"/>
      <c r="E6" s="6"/>
      <c r="F6" s="6"/>
      <c r="G6" s="10"/>
      <c r="H6" s="1"/>
      <c r="I6" s="1"/>
      <c r="J6" s="10" t="s">
        <v>177</v>
      </c>
    </row>
    <row r="7" spans="1:14" s="7" customFormat="1" ht="15.75" customHeight="1" x14ac:dyDescent="0.25">
      <c r="A7" s="6"/>
      <c r="B7" s="8"/>
      <c r="C7" s="95"/>
      <c r="D7" s="6"/>
      <c r="E7" s="6"/>
      <c r="F7" s="6"/>
      <c r="G7" s="10"/>
      <c r="H7" s="1"/>
      <c r="I7" s="1"/>
      <c r="J7" s="10" t="s">
        <v>234</v>
      </c>
    </row>
    <row r="8" spans="1:14" s="7" customFormat="1" ht="15.75" customHeight="1" x14ac:dyDescent="0.2">
      <c r="A8" s="6"/>
      <c r="B8" s="8"/>
      <c r="C8" s="95"/>
      <c r="D8" s="6"/>
      <c r="E8" s="6"/>
      <c r="F8" s="6"/>
      <c r="G8" s="1"/>
      <c r="H8" s="1"/>
      <c r="I8" s="1"/>
      <c r="J8" s="1"/>
      <c r="K8" s="1"/>
      <c r="L8" s="1"/>
      <c r="M8" s="1"/>
      <c r="N8" s="1"/>
    </row>
    <row r="9" spans="1:14" s="7" customFormat="1" ht="15.75" customHeight="1" x14ac:dyDescent="0.25">
      <c r="A9" s="6"/>
      <c r="B9" s="8"/>
      <c r="C9" s="95"/>
      <c r="D9" s="133" t="s">
        <v>235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s="12" customFormat="1" ht="15.75" customHeight="1" x14ac:dyDescent="0.25">
      <c r="A10" s="134"/>
      <c r="B10" s="134"/>
      <c r="C10" s="134"/>
      <c r="D10" s="134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12" customFormat="1" ht="15.75" customHeight="1" x14ac:dyDescent="0.2">
      <c r="A11" s="11"/>
      <c r="B11" s="11"/>
      <c r="C11" s="9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12" customFormat="1" ht="15.75" customHeight="1" x14ac:dyDescent="0.2">
      <c r="A12" s="11" t="s">
        <v>1</v>
      </c>
      <c r="B12" s="11"/>
      <c r="C12" s="9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s="12" customFormat="1" ht="36.75" customHeight="1" x14ac:dyDescent="0.25">
      <c r="A13" s="13"/>
      <c r="B13" s="13"/>
      <c r="C13" s="112" t="s">
        <v>244</v>
      </c>
      <c r="D13" s="83" t="s">
        <v>2</v>
      </c>
      <c r="E13" s="84" t="s">
        <v>113</v>
      </c>
      <c r="F13" s="84" t="s">
        <v>114</v>
      </c>
      <c r="G13" s="85" t="s">
        <v>115</v>
      </c>
      <c r="H13" s="86" t="s">
        <v>116</v>
      </c>
      <c r="I13" s="87" t="s">
        <v>117</v>
      </c>
      <c r="J13" s="86" t="s">
        <v>118</v>
      </c>
      <c r="K13" s="86" t="s">
        <v>119</v>
      </c>
      <c r="L13" s="86" t="s">
        <v>120</v>
      </c>
      <c r="M13" s="88" t="s">
        <v>121</v>
      </c>
      <c r="N13" s="88" t="s">
        <v>174</v>
      </c>
    </row>
    <row r="14" spans="1:14" s="12" customFormat="1" ht="15.75" customHeight="1" x14ac:dyDescent="0.2">
      <c r="A14" s="14"/>
      <c r="B14" s="14"/>
      <c r="C14" s="97" t="s">
        <v>255</v>
      </c>
      <c r="D14" s="14"/>
      <c r="E14" s="15" t="s">
        <v>2</v>
      </c>
      <c r="F14" s="132" t="s">
        <v>3</v>
      </c>
      <c r="G14" s="132"/>
      <c r="H14" s="14"/>
      <c r="I14" s="16"/>
      <c r="J14" s="14"/>
      <c r="K14" s="14"/>
      <c r="L14" s="17"/>
      <c r="M14" s="16"/>
      <c r="N14" s="16"/>
    </row>
    <row r="15" spans="1:14" s="12" customFormat="1" ht="15.75" customHeight="1" x14ac:dyDescent="0.2">
      <c r="A15" s="18" t="s">
        <v>5</v>
      </c>
      <c r="B15" s="19" t="s">
        <v>4</v>
      </c>
      <c r="C15" s="47">
        <f t="shared" ref="C15:N15" si="0">SUM(C16:C30)</f>
        <v>2465763</v>
      </c>
      <c r="D15" s="18">
        <f t="shared" si="0"/>
        <v>2697797</v>
      </c>
      <c r="E15" s="18">
        <f t="shared" si="0"/>
        <v>1876852</v>
      </c>
      <c r="F15" s="18">
        <f t="shared" si="0"/>
        <v>1498460</v>
      </c>
      <c r="G15" s="18">
        <f t="shared" si="0"/>
        <v>378392</v>
      </c>
      <c r="H15" s="18">
        <f t="shared" si="0"/>
        <v>721020</v>
      </c>
      <c r="I15" s="18">
        <f t="shared" si="0"/>
        <v>0</v>
      </c>
      <c r="J15" s="18">
        <f t="shared" si="0"/>
        <v>0</v>
      </c>
      <c r="K15" s="18">
        <f t="shared" si="0"/>
        <v>96425</v>
      </c>
      <c r="L15" s="18">
        <f t="shared" si="0"/>
        <v>0</v>
      </c>
      <c r="M15" s="18">
        <f t="shared" si="0"/>
        <v>3500</v>
      </c>
      <c r="N15" s="18">
        <f t="shared" si="0"/>
        <v>0</v>
      </c>
    </row>
    <row r="16" spans="1:14" s="7" customFormat="1" ht="15.75" customHeight="1" x14ac:dyDescent="0.2">
      <c r="A16" s="20" t="s">
        <v>5</v>
      </c>
      <c r="B16" s="21" t="s">
        <v>6</v>
      </c>
      <c r="C16" s="117">
        <v>1565719</v>
      </c>
      <c r="D16" s="22">
        <f>SUM(E16,H16,I16:N16)</f>
        <v>1697442</v>
      </c>
      <c r="E16" s="22">
        <f t="shared" ref="E16:E50" si="1">SUM(F16:G16)</f>
        <v>1123815</v>
      </c>
      <c r="F16" s="23">
        <v>903631</v>
      </c>
      <c r="G16" s="24">
        <v>220184</v>
      </c>
      <c r="H16" s="24">
        <v>474202</v>
      </c>
      <c r="I16" s="24"/>
      <c r="J16" s="24"/>
      <c r="K16" s="24">
        <v>95925</v>
      </c>
      <c r="L16" s="22"/>
      <c r="M16" s="22">
        <v>3500</v>
      </c>
      <c r="N16" s="22"/>
    </row>
    <row r="17" spans="1:14" s="7" customFormat="1" ht="15.75" customHeight="1" x14ac:dyDescent="0.2">
      <c r="A17" s="20" t="s">
        <v>5</v>
      </c>
      <c r="B17" s="20" t="s">
        <v>7</v>
      </c>
      <c r="C17" s="118">
        <v>105963</v>
      </c>
      <c r="D17" s="22">
        <f t="shared" ref="D17:D32" si="2">SUM(E17,H17,I17:N17)</f>
        <v>139562</v>
      </c>
      <c r="E17" s="22">
        <f t="shared" si="1"/>
        <v>135368</v>
      </c>
      <c r="F17" s="23">
        <v>97000</v>
      </c>
      <c r="G17" s="24">
        <v>38368</v>
      </c>
      <c r="H17" s="24">
        <v>4194</v>
      </c>
      <c r="I17" s="22"/>
      <c r="J17" s="22"/>
      <c r="K17" s="22"/>
      <c r="L17" s="22"/>
      <c r="M17" s="22"/>
      <c r="N17" s="22"/>
    </row>
    <row r="18" spans="1:14" s="7" customFormat="1" ht="15.75" customHeight="1" x14ac:dyDescent="0.2">
      <c r="A18" s="20" t="s">
        <v>5</v>
      </c>
      <c r="B18" s="21" t="s">
        <v>179</v>
      </c>
      <c r="C18" s="117">
        <v>74505</v>
      </c>
      <c r="D18" s="22">
        <f t="shared" si="2"/>
        <v>83541</v>
      </c>
      <c r="E18" s="22">
        <f t="shared" si="1"/>
        <v>72141</v>
      </c>
      <c r="F18" s="23">
        <v>58136</v>
      </c>
      <c r="G18" s="24">
        <v>14005</v>
      </c>
      <c r="H18" s="24">
        <v>11400</v>
      </c>
      <c r="I18" s="22"/>
      <c r="J18" s="22"/>
      <c r="K18" s="22"/>
      <c r="L18" s="22"/>
      <c r="M18" s="22"/>
      <c r="N18" s="22"/>
    </row>
    <row r="19" spans="1:14" s="7" customFormat="1" ht="15.75" customHeight="1" x14ac:dyDescent="0.2">
      <c r="A19" s="20" t="s">
        <v>5</v>
      </c>
      <c r="B19" s="21" t="s">
        <v>8</v>
      </c>
      <c r="C19" s="117">
        <v>60100</v>
      </c>
      <c r="D19" s="22">
        <f t="shared" si="2"/>
        <v>68679</v>
      </c>
      <c r="E19" s="22">
        <f t="shared" si="1"/>
        <v>51909</v>
      </c>
      <c r="F19" s="23">
        <v>41832</v>
      </c>
      <c r="G19" s="24">
        <v>10077</v>
      </c>
      <c r="H19" s="24">
        <v>16770</v>
      </c>
      <c r="I19" s="22"/>
      <c r="J19" s="22"/>
      <c r="K19" s="22"/>
      <c r="L19" s="22"/>
      <c r="M19" s="22"/>
      <c r="N19" s="22"/>
    </row>
    <row r="20" spans="1:14" s="7" customFormat="1" ht="15.75" customHeight="1" x14ac:dyDescent="0.2">
      <c r="A20" s="20" t="s">
        <v>5</v>
      </c>
      <c r="B20" s="21" t="s">
        <v>9</v>
      </c>
      <c r="C20" s="117">
        <v>55469</v>
      </c>
      <c r="D20" s="22">
        <f t="shared" si="2"/>
        <v>56303</v>
      </c>
      <c r="E20" s="22">
        <f t="shared" si="1"/>
        <v>34648</v>
      </c>
      <c r="F20" s="23">
        <v>27922</v>
      </c>
      <c r="G20" s="24">
        <v>6726</v>
      </c>
      <c r="H20" s="24">
        <v>21655</v>
      </c>
      <c r="I20" s="24"/>
      <c r="J20" s="24"/>
      <c r="K20" s="24"/>
      <c r="L20" s="22"/>
      <c r="M20" s="22"/>
      <c r="N20" s="22"/>
    </row>
    <row r="21" spans="1:14" s="7" customFormat="1" ht="15.75" customHeight="1" x14ac:dyDescent="0.2">
      <c r="A21" s="20" t="s">
        <v>5</v>
      </c>
      <c r="B21" s="21" t="s">
        <v>10</v>
      </c>
      <c r="C21" s="117">
        <v>102341</v>
      </c>
      <c r="D21" s="22">
        <f t="shared" si="2"/>
        <v>77291</v>
      </c>
      <c r="E21" s="22">
        <f t="shared" si="1"/>
        <v>64574</v>
      </c>
      <c r="F21" s="23">
        <v>52038</v>
      </c>
      <c r="G21" s="24">
        <v>12536</v>
      </c>
      <c r="H21" s="24">
        <v>12717</v>
      </c>
      <c r="I21" s="24"/>
      <c r="J21" s="24"/>
      <c r="K21" s="24"/>
      <c r="L21" s="22"/>
      <c r="M21" s="22"/>
      <c r="N21" s="22"/>
    </row>
    <row r="22" spans="1:14" s="7" customFormat="1" ht="15.75" customHeight="1" x14ac:dyDescent="0.2">
      <c r="A22" s="20" t="s">
        <v>5</v>
      </c>
      <c r="B22" s="21" t="s">
        <v>11</v>
      </c>
      <c r="C22" s="117">
        <v>83156</v>
      </c>
      <c r="D22" s="22">
        <f t="shared" si="2"/>
        <v>100887</v>
      </c>
      <c r="E22" s="22">
        <f t="shared" si="1"/>
        <v>84102</v>
      </c>
      <c r="F22" s="23">
        <v>67775</v>
      </c>
      <c r="G22" s="24">
        <v>16327</v>
      </c>
      <c r="H22" s="24">
        <v>16785</v>
      </c>
      <c r="I22" s="24"/>
      <c r="J22" s="24"/>
      <c r="K22" s="24"/>
      <c r="L22" s="22"/>
      <c r="M22" s="22"/>
      <c r="N22" s="22"/>
    </row>
    <row r="23" spans="1:14" s="7" customFormat="1" ht="15.75" customHeight="1" x14ac:dyDescent="0.2">
      <c r="A23" s="20" t="s">
        <v>5</v>
      </c>
      <c r="B23" s="21" t="s">
        <v>12</v>
      </c>
      <c r="C23" s="117">
        <v>57985</v>
      </c>
      <c r="D23" s="22">
        <f t="shared" si="2"/>
        <v>64853</v>
      </c>
      <c r="E23" s="22">
        <f t="shared" si="1"/>
        <v>40934</v>
      </c>
      <c r="F23" s="23">
        <v>32987</v>
      </c>
      <c r="G23" s="24">
        <v>7947</v>
      </c>
      <c r="H23" s="24">
        <v>23419</v>
      </c>
      <c r="I23" s="22"/>
      <c r="J23" s="22"/>
      <c r="K23" s="22">
        <v>500</v>
      </c>
      <c r="L23" s="22"/>
      <c r="M23" s="22"/>
      <c r="N23" s="22"/>
    </row>
    <row r="24" spans="1:14" s="7" customFormat="1" ht="15.75" customHeight="1" x14ac:dyDescent="0.2">
      <c r="A24" s="20" t="s">
        <v>5</v>
      </c>
      <c r="B24" s="21" t="s">
        <v>13</v>
      </c>
      <c r="C24" s="117">
        <v>79507</v>
      </c>
      <c r="D24" s="22">
        <f t="shared" si="2"/>
        <v>96136</v>
      </c>
      <c r="E24" s="22">
        <f t="shared" si="1"/>
        <v>67561</v>
      </c>
      <c r="F24" s="23">
        <v>54445</v>
      </c>
      <c r="G24" s="24">
        <v>13116</v>
      </c>
      <c r="H24" s="24">
        <v>28575</v>
      </c>
      <c r="I24" s="22"/>
      <c r="J24" s="22"/>
      <c r="K24" s="22"/>
      <c r="L24" s="22"/>
      <c r="M24" s="22"/>
      <c r="N24" s="22"/>
    </row>
    <row r="25" spans="1:14" s="7" customFormat="1" ht="15.75" customHeight="1" x14ac:dyDescent="0.2">
      <c r="A25" s="20" t="s">
        <v>5</v>
      </c>
      <c r="B25" s="21" t="s">
        <v>14</v>
      </c>
      <c r="C25" s="117">
        <v>59936</v>
      </c>
      <c r="D25" s="22">
        <f t="shared" si="2"/>
        <v>69803</v>
      </c>
      <c r="E25" s="22">
        <f t="shared" si="1"/>
        <v>59242</v>
      </c>
      <c r="F25" s="23">
        <v>47741</v>
      </c>
      <c r="G25" s="24">
        <v>11501</v>
      </c>
      <c r="H25" s="24">
        <v>10561</v>
      </c>
      <c r="I25" s="22"/>
      <c r="J25" s="22"/>
      <c r="K25" s="22"/>
      <c r="L25" s="22"/>
      <c r="M25" s="22"/>
      <c r="N25" s="22"/>
    </row>
    <row r="26" spans="1:14" s="7" customFormat="1" ht="15.75" customHeight="1" x14ac:dyDescent="0.2">
      <c r="A26" s="20" t="s">
        <v>5</v>
      </c>
      <c r="B26" s="21" t="s">
        <v>15</v>
      </c>
      <c r="C26" s="117">
        <v>84666</v>
      </c>
      <c r="D26" s="22">
        <f t="shared" si="2"/>
        <v>95604</v>
      </c>
      <c r="E26" s="22">
        <f t="shared" si="1"/>
        <v>67404</v>
      </c>
      <c r="F26" s="23">
        <v>54319</v>
      </c>
      <c r="G26" s="24">
        <v>13085</v>
      </c>
      <c r="H26" s="24">
        <v>28200</v>
      </c>
      <c r="I26" s="22"/>
      <c r="J26" s="22"/>
      <c r="K26" s="22"/>
      <c r="L26" s="22"/>
      <c r="M26" s="22"/>
      <c r="N26" s="22"/>
    </row>
    <row r="27" spans="1:14" s="7" customFormat="1" ht="15.75" customHeight="1" x14ac:dyDescent="0.2">
      <c r="A27" s="20" t="s">
        <v>5</v>
      </c>
      <c r="B27" s="20" t="s">
        <v>16</v>
      </c>
      <c r="C27" s="118">
        <v>55697</v>
      </c>
      <c r="D27" s="22">
        <f t="shared" si="2"/>
        <v>60779</v>
      </c>
      <c r="E27" s="22">
        <f t="shared" si="1"/>
        <v>33929</v>
      </c>
      <c r="F27" s="23">
        <v>27342</v>
      </c>
      <c r="G27" s="24">
        <v>6587</v>
      </c>
      <c r="H27" s="24">
        <v>26850</v>
      </c>
      <c r="I27" s="22"/>
      <c r="J27" s="22"/>
      <c r="K27" s="22"/>
      <c r="L27" s="22"/>
      <c r="M27" s="22"/>
      <c r="N27" s="22"/>
    </row>
    <row r="28" spans="1:14" s="7" customFormat="1" ht="15.75" customHeight="1" x14ac:dyDescent="0.2">
      <c r="A28" s="21" t="s">
        <v>5</v>
      </c>
      <c r="B28" s="21" t="s">
        <v>17</v>
      </c>
      <c r="C28" s="117">
        <v>44997</v>
      </c>
      <c r="D28" s="24">
        <f t="shared" si="2"/>
        <v>48887</v>
      </c>
      <c r="E28" s="24">
        <f t="shared" si="1"/>
        <v>37825</v>
      </c>
      <c r="F28" s="23">
        <v>30482</v>
      </c>
      <c r="G28" s="24">
        <v>7343</v>
      </c>
      <c r="H28" s="24">
        <v>11062</v>
      </c>
      <c r="I28" s="24"/>
      <c r="J28" s="24"/>
      <c r="K28" s="24"/>
      <c r="L28" s="24"/>
      <c r="M28" s="24"/>
      <c r="N28" s="24"/>
    </row>
    <row r="29" spans="1:14" s="7" customFormat="1" ht="15.75" customHeight="1" x14ac:dyDescent="0.2">
      <c r="A29" s="20" t="s">
        <v>5</v>
      </c>
      <c r="B29" s="20" t="s">
        <v>172</v>
      </c>
      <c r="C29" s="118">
        <v>7341</v>
      </c>
      <c r="D29" s="22">
        <f t="shared" si="2"/>
        <v>34600</v>
      </c>
      <c r="E29" s="22">
        <f t="shared" si="1"/>
        <v>0</v>
      </c>
      <c r="F29" s="25"/>
      <c r="G29" s="22"/>
      <c r="H29" s="22">
        <v>34600</v>
      </c>
      <c r="I29" s="22"/>
      <c r="J29" s="22"/>
      <c r="K29" s="22"/>
      <c r="L29" s="22"/>
      <c r="M29" s="22"/>
      <c r="N29" s="22"/>
    </row>
    <row r="30" spans="1:14" s="7" customFormat="1" ht="15.75" customHeight="1" x14ac:dyDescent="0.2">
      <c r="A30" s="20" t="s">
        <v>197</v>
      </c>
      <c r="B30" s="20" t="s">
        <v>226</v>
      </c>
      <c r="C30" s="118">
        <v>28381</v>
      </c>
      <c r="D30" s="22">
        <f t="shared" si="2"/>
        <v>3430</v>
      </c>
      <c r="E30" s="22">
        <f t="shared" si="1"/>
        <v>3400</v>
      </c>
      <c r="F30" s="25">
        <v>2810</v>
      </c>
      <c r="G30" s="22">
        <v>590</v>
      </c>
      <c r="H30" s="22">
        <v>30</v>
      </c>
      <c r="I30" s="22"/>
      <c r="J30" s="22"/>
      <c r="K30" s="26"/>
      <c r="L30" s="22"/>
      <c r="M30" s="22"/>
      <c r="N30" s="22"/>
    </row>
    <row r="31" spans="1:14" s="7" customFormat="1" ht="15.75" customHeight="1" x14ac:dyDescent="0.2">
      <c r="A31" s="27" t="s">
        <v>91</v>
      </c>
      <c r="B31" s="28" t="s">
        <v>92</v>
      </c>
      <c r="C31" s="119">
        <v>51472</v>
      </c>
      <c r="D31" s="29">
        <f>SUM(E31,H31,I31:N31)</f>
        <v>70000</v>
      </c>
      <c r="E31" s="22">
        <f t="shared" si="1"/>
        <v>0</v>
      </c>
      <c r="F31" s="25"/>
      <c r="G31" s="22"/>
      <c r="H31" s="22">
        <v>60000</v>
      </c>
      <c r="I31" s="24"/>
      <c r="J31" s="24">
        <v>10000</v>
      </c>
      <c r="K31" s="22"/>
      <c r="L31" s="22"/>
      <c r="M31" s="22"/>
      <c r="N31" s="22"/>
    </row>
    <row r="32" spans="1:14" s="7" customFormat="1" ht="24" customHeight="1" x14ac:dyDescent="0.2">
      <c r="A32" s="27" t="s">
        <v>94</v>
      </c>
      <c r="B32" s="28" t="s">
        <v>95</v>
      </c>
      <c r="C32" s="99">
        <v>0</v>
      </c>
      <c r="D32" s="29">
        <f t="shared" si="2"/>
        <v>250000</v>
      </c>
      <c r="E32" s="22">
        <f t="shared" si="1"/>
        <v>0</v>
      </c>
      <c r="F32" s="25"/>
      <c r="G32" s="22"/>
      <c r="H32" s="24">
        <v>250000</v>
      </c>
      <c r="I32" s="22"/>
      <c r="J32" s="22"/>
      <c r="K32" s="22"/>
      <c r="L32" s="22"/>
      <c r="M32" s="22"/>
      <c r="N32" s="22"/>
    </row>
    <row r="33" spans="1:14" s="7" customFormat="1" ht="15.75" customHeight="1" x14ac:dyDescent="0.2">
      <c r="A33" s="30" t="s">
        <v>122</v>
      </c>
      <c r="B33" s="30" t="s">
        <v>123</v>
      </c>
      <c r="C33" s="47">
        <f t="shared" ref="C33:N33" si="3">C32+C31+C15</f>
        <v>2517235</v>
      </c>
      <c r="D33" s="18">
        <f t="shared" si="3"/>
        <v>3017797</v>
      </c>
      <c r="E33" s="18">
        <f t="shared" si="3"/>
        <v>1876852</v>
      </c>
      <c r="F33" s="18">
        <f t="shared" si="3"/>
        <v>1498460</v>
      </c>
      <c r="G33" s="18">
        <f t="shared" si="3"/>
        <v>378392</v>
      </c>
      <c r="H33" s="18">
        <f t="shared" si="3"/>
        <v>1031020</v>
      </c>
      <c r="I33" s="18">
        <f t="shared" si="3"/>
        <v>0</v>
      </c>
      <c r="J33" s="18">
        <f t="shared" si="3"/>
        <v>10000</v>
      </c>
      <c r="K33" s="18">
        <f t="shared" si="3"/>
        <v>96425</v>
      </c>
      <c r="L33" s="18">
        <f t="shared" si="3"/>
        <v>0</v>
      </c>
      <c r="M33" s="18">
        <f t="shared" si="3"/>
        <v>3500</v>
      </c>
      <c r="N33" s="18">
        <f t="shared" si="3"/>
        <v>0</v>
      </c>
    </row>
    <row r="34" spans="1:14" s="7" customFormat="1" ht="15.75" customHeight="1" x14ac:dyDescent="0.2">
      <c r="A34" s="27" t="s">
        <v>18</v>
      </c>
      <c r="B34" s="28" t="s">
        <v>19</v>
      </c>
      <c r="C34" s="119">
        <v>283705</v>
      </c>
      <c r="D34" s="29">
        <f>SUM(E34,H34,I34:N34)</f>
        <v>309683</v>
      </c>
      <c r="E34" s="29">
        <f t="shared" si="1"/>
        <v>263656</v>
      </c>
      <c r="F34" s="31">
        <v>209812</v>
      </c>
      <c r="G34" s="29">
        <v>53844</v>
      </c>
      <c r="H34" s="29">
        <v>45757</v>
      </c>
      <c r="I34" s="29"/>
      <c r="J34" s="29"/>
      <c r="K34" s="29">
        <v>270</v>
      </c>
      <c r="L34" s="29"/>
      <c r="M34" s="29"/>
      <c r="N34" s="29"/>
    </row>
    <row r="35" spans="1:14" s="7" customFormat="1" ht="29.25" customHeight="1" x14ac:dyDescent="0.2">
      <c r="A35" s="90" t="s">
        <v>18</v>
      </c>
      <c r="B35" s="28" t="s">
        <v>239</v>
      </c>
      <c r="C35" s="99"/>
      <c r="D35" s="29">
        <f>SUM(E35,H35,I35:N35)</f>
        <v>21532</v>
      </c>
      <c r="E35" s="29">
        <f t="shared" si="1"/>
        <v>0</v>
      </c>
      <c r="F35" s="31"/>
      <c r="G35" s="29"/>
      <c r="H35" s="29">
        <v>21532</v>
      </c>
      <c r="I35" s="29"/>
      <c r="J35" s="29"/>
      <c r="K35" s="29"/>
      <c r="L35" s="29"/>
      <c r="M35" s="29"/>
      <c r="N35" s="29"/>
    </row>
    <row r="36" spans="1:14" s="7" customFormat="1" ht="24" customHeight="1" x14ac:dyDescent="0.2">
      <c r="A36" s="30" t="s">
        <v>20</v>
      </c>
      <c r="B36" s="30" t="s">
        <v>21</v>
      </c>
      <c r="C36" s="47">
        <f>SUM(C37)</f>
        <v>114</v>
      </c>
      <c r="D36" s="18">
        <f>SUM(D37)</f>
        <v>1820</v>
      </c>
      <c r="E36" s="18">
        <f t="shared" ref="E36:N36" si="4">SUM(E37)</f>
        <v>0</v>
      </c>
      <c r="F36" s="18">
        <f t="shared" si="4"/>
        <v>0</v>
      </c>
      <c r="G36" s="18">
        <f t="shared" si="4"/>
        <v>0</v>
      </c>
      <c r="H36" s="18">
        <f t="shared" si="4"/>
        <v>1820</v>
      </c>
      <c r="I36" s="18">
        <f t="shared" si="4"/>
        <v>0</v>
      </c>
      <c r="J36" s="18">
        <f t="shared" si="4"/>
        <v>0</v>
      </c>
      <c r="K36" s="18">
        <f t="shared" si="4"/>
        <v>0</v>
      </c>
      <c r="L36" s="18">
        <f t="shared" si="4"/>
        <v>0</v>
      </c>
      <c r="M36" s="18">
        <f t="shared" si="4"/>
        <v>0</v>
      </c>
      <c r="N36" s="18">
        <f t="shared" si="4"/>
        <v>0</v>
      </c>
    </row>
    <row r="37" spans="1:14" s="7" customFormat="1" ht="15.75" customHeight="1" x14ac:dyDescent="0.2">
      <c r="A37" s="27"/>
      <c r="B37" s="21" t="s">
        <v>137</v>
      </c>
      <c r="C37" s="117">
        <v>114</v>
      </c>
      <c r="D37" s="24">
        <f>SUM(E37,H37,I37:N37)</f>
        <v>1820</v>
      </c>
      <c r="E37" s="24">
        <f>F37+G37</f>
        <v>0</v>
      </c>
      <c r="F37" s="29"/>
      <c r="G37" s="29"/>
      <c r="H37" s="22">
        <v>1820</v>
      </c>
      <c r="I37" s="29"/>
      <c r="J37" s="29"/>
      <c r="K37" s="29"/>
      <c r="L37" s="29"/>
      <c r="M37" s="29"/>
      <c r="N37" s="29"/>
    </row>
    <row r="38" spans="1:14" s="7" customFormat="1" ht="15.75" customHeight="1" x14ac:dyDescent="0.2">
      <c r="A38" s="27" t="s">
        <v>22</v>
      </c>
      <c r="B38" s="27" t="s">
        <v>23</v>
      </c>
      <c r="C38" s="120">
        <v>135561</v>
      </c>
      <c r="D38" s="29">
        <f>SUM(E38,H38,I38:N38)</f>
        <v>166812</v>
      </c>
      <c r="E38" s="29">
        <f>F38+G38</f>
        <v>149787</v>
      </c>
      <c r="F38" s="32">
        <v>120708</v>
      </c>
      <c r="G38" s="32">
        <v>29079</v>
      </c>
      <c r="H38" s="29">
        <v>17025</v>
      </c>
      <c r="I38" s="29"/>
      <c r="J38" s="29"/>
      <c r="K38" s="29"/>
      <c r="L38" s="29"/>
      <c r="M38" s="29"/>
      <c r="N38" s="29"/>
    </row>
    <row r="39" spans="1:14" s="7" customFormat="1" ht="15.75" customHeight="1" x14ac:dyDescent="0.2">
      <c r="A39" s="30" t="s">
        <v>124</v>
      </c>
      <c r="B39" s="30" t="s">
        <v>123</v>
      </c>
      <c r="C39" s="47">
        <f t="shared" ref="C39:N39" si="5">SUM(C34,C35,C36,C38)</f>
        <v>419380</v>
      </c>
      <c r="D39" s="18">
        <f t="shared" si="5"/>
        <v>499847</v>
      </c>
      <c r="E39" s="18">
        <f t="shared" si="5"/>
        <v>413443</v>
      </c>
      <c r="F39" s="18">
        <f t="shared" si="5"/>
        <v>330520</v>
      </c>
      <c r="G39" s="18">
        <f t="shared" si="5"/>
        <v>82923</v>
      </c>
      <c r="H39" s="18">
        <f t="shared" si="5"/>
        <v>86134</v>
      </c>
      <c r="I39" s="18">
        <f t="shared" si="5"/>
        <v>0</v>
      </c>
      <c r="J39" s="18">
        <f t="shared" si="5"/>
        <v>0</v>
      </c>
      <c r="K39" s="18">
        <f t="shared" si="5"/>
        <v>270</v>
      </c>
      <c r="L39" s="18">
        <f t="shared" si="5"/>
        <v>0</v>
      </c>
      <c r="M39" s="18">
        <f t="shared" si="5"/>
        <v>0</v>
      </c>
      <c r="N39" s="18">
        <f t="shared" si="5"/>
        <v>0</v>
      </c>
    </row>
    <row r="40" spans="1:14" s="7" customFormat="1" ht="25.5" customHeight="1" x14ac:dyDescent="0.2">
      <c r="A40" s="28" t="s">
        <v>139</v>
      </c>
      <c r="B40" s="28" t="s">
        <v>160</v>
      </c>
      <c r="C40" s="119">
        <v>134781</v>
      </c>
      <c r="D40" s="29">
        <f t="shared" ref="D40:D50" si="6">SUM(E40,H40,I40:N40)</f>
        <v>153287</v>
      </c>
      <c r="E40" s="22">
        <f t="shared" si="1"/>
        <v>85587</v>
      </c>
      <c r="F40" s="24">
        <v>68972</v>
      </c>
      <c r="G40" s="24">
        <v>16615</v>
      </c>
      <c r="H40" s="24">
        <v>52700</v>
      </c>
      <c r="I40" s="24"/>
      <c r="J40" s="24"/>
      <c r="K40" s="24">
        <v>15000</v>
      </c>
      <c r="L40" s="32"/>
      <c r="M40" s="32"/>
      <c r="N40" s="32"/>
    </row>
    <row r="41" spans="1:14" s="37" customFormat="1" ht="15.75" customHeight="1" x14ac:dyDescent="0.2">
      <c r="A41" s="33" t="s">
        <v>163</v>
      </c>
      <c r="B41" s="33" t="s">
        <v>164</v>
      </c>
      <c r="C41" s="121" t="s">
        <v>256</v>
      </c>
      <c r="D41" s="29">
        <f>SUM(E41,H41,I41:N41)</f>
        <v>54934</v>
      </c>
      <c r="E41" s="22">
        <f>SUM(F41:G41)</f>
        <v>2234</v>
      </c>
      <c r="F41" s="34">
        <v>1800</v>
      </c>
      <c r="G41" s="34">
        <v>434</v>
      </c>
      <c r="H41" s="34">
        <v>2000</v>
      </c>
      <c r="I41" s="34"/>
      <c r="J41" s="34"/>
      <c r="K41" s="34"/>
      <c r="L41" s="34">
        <v>50400</v>
      </c>
      <c r="M41" s="35">
        <v>300</v>
      </c>
      <c r="N41" s="36"/>
    </row>
    <row r="42" spans="1:14" s="7" customFormat="1" ht="15.75" customHeight="1" x14ac:dyDescent="0.2">
      <c r="A42" s="33" t="s">
        <v>161</v>
      </c>
      <c r="B42" s="28" t="s">
        <v>162</v>
      </c>
      <c r="C42" s="119">
        <v>104442</v>
      </c>
      <c r="D42" s="29">
        <f>SUM(E42,H42,I42:N42)</f>
        <v>105104</v>
      </c>
      <c r="E42" s="22">
        <f>SUM(F42:G42)</f>
        <v>105104</v>
      </c>
      <c r="F42" s="24">
        <v>84700</v>
      </c>
      <c r="G42" s="24">
        <v>20404</v>
      </c>
      <c r="H42" s="24"/>
      <c r="I42" s="24"/>
      <c r="J42" s="24"/>
      <c r="K42" s="24"/>
      <c r="L42" s="32"/>
      <c r="M42" s="32"/>
      <c r="N42" s="32"/>
    </row>
    <row r="43" spans="1:14" s="7" customFormat="1" ht="15.75" customHeight="1" x14ac:dyDescent="0.2">
      <c r="A43" s="28" t="s">
        <v>126</v>
      </c>
      <c r="B43" s="28" t="s">
        <v>231</v>
      </c>
      <c r="C43" s="119">
        <v>111200</v>
      </c>
      <c r="D43" s="29">
        <f>SUM(E43,H43,I43:N43)</f>
        <v>250000</v>
      </c>
      <c r="E43" s="22">
        <f>SUM(F43:G43)</f>
        <v>0</v>
      </c>
      <c r="F43" s="24"/>
      <c r="G43" s="24"/>
      <c r="H43" s="24"/>
      <c r="I43" s="24"/>
      <c r="J43" s="24"/>
      <c r="K43" s="24">
        <v>250000</v>
      </c>
      <c r="L43" s="32"/>
      <c r="M43" s="32"/>
      <c r="N43" s="32"/>
    </row>
    <row r="44" spans="1:14" s="7" customFormat="1" ht="15.75" customHeight="1" x14ac:dyDescent="0.2">
      <c r="A44" s="28" t="s">
        <v>126</v>
      </c>
      <c r="B44" s="28" t="s">
        <v>240</v>
      </c>
      <c r="C44" s="119">
        <v>1222485</v>
      </c>
      <c r="D44" s="29">
        <f t="shared" ref="D44:D49" si="7">SUM(E44,H44,I44:N44)</f>
        <v>23500</v>
      </c>
      <c r="E44" s="22">
        <f t="shared" ref="E44:E49" si="8">SUM(F44:G44)</f>
        <v>0</v>
      </c>
      <c r="F44" s="24"/>
      <c r="G44" s="24"/>
      <c r="H44" s="24"/>
      <c r="I44" s="24"/>
      <c r="J44" s="24"/>
      <c r="K44" s="24">
        <v>23500</v>
      </c>
      <c r="L44" s="32"/>
      <c r="M44" s="32"/>
      <c r="N44" s="32"/>
    </row>
    <row r="45" spans="1:14" s="7" customFormat="1" ht="15.75" customHeight="1" x14ac:dyDescent="0.2">
      <c r="A45" s="28" t="s">
        <v>126</v>
      </c>
      <c r="B45" s="28" t="s">
        <v>245</v>
      </c>
      <c r="C45" s="119">
        <v>1110684</v>
      </c>
      <c r="D45" s="29">
        <f t="shared" si="7"/>
        <v>0</v>
      </c>
      <c r="E45" s="22">
        <f t="shared" si="8"/>
        <v>0</v>
      </c>
      <c r="F45" s="24"/>
      <c r="G45" s="24"/>
      <c r="H45" s="24"/>
      <c r="I45" s="24"/>
      <c r="J45" s="24"/>
      <c r="K45" s="24"/>
      <c r="L45" s="32"/>
      <c r="M45" s="32"/>
      <c r="N45" s="32"/>
    </row>
    <row r="46" spans="1:14" s="7" customFormat="1" ht="15.75" customHeight="1" x14ac:dyDescent="0.2">
      <c r="A46" s="28" t="s">
        <v>191</v>
      </c>
      <c r="B46" s="28" t="s">
        <v>254</v>
      </c>
      <c r="C46" s="124"/>
      <c r="D46" s="29">
        <f t="shared" si="7"/>
        <v>752178</v>
      </c>
      <c r="E46" s="22">
        <f t="shared" si="8"/>
        <v>0</v>
      </c>
      <c r="F46" s="24"/>
      <c r="G46" s="24"/>
      <c r="H46" s="24">
        <v>700000</v>
      </c>
      <c r="I46" s="24"/>
      <c r="J46" s="24"/>
      <c r="K46" s="24">
        <v>52178</v>
      </c>
      <c r="L46" s="32"/>
      <c r="M46" s="32"/>
      <c r="N46" s="32"/>
    </row>
    <row r="47" spans="1:14" s="7" customFormat="1" ht="15.75" customHeight="1" x14ac:dyDescent="0.2">
      <c r="A47" s="28" t="s">
        <v>191</v>
      </c>
      <c r="B47" s="28" t="s">
        <v>219</v>
      </c>
      <c r="C47" s="119">
        <v>2732269</v>
      </c>
      <c r="D47" s="29">
        <f t="shared" si="7"/>
        <v>0</v>
      </c>
      <c r="E47" s="22">
        <f t="shared" si="8"/>
        <v>0</v>
      </c>
      <c r="F47" s="24"/>
      <c r="G47" s="24"/>
      <c r="H47" s="24"/>
      <c r="I47" s="24"/>
      <c r="J47" s="24"/>
      <c r="K47" s="24"/>
      <c r="L47" s="32"/>
      <c r="M47" s="32"/>
      <c r="N47" s="32"/>
    </row>
    <row r="48" spans="1:14" s="7" customFormat="1" ht="25.5" customHeight="1" x14ac:dyDescent="0.2">
      <c r="A48" s="28" t="s">
        <v>191</v>
      </c>
      <c r="B48" s="28" t="s">
        <v>241</v>
      </c>
      <c r="C48" s="99"/>
      <c r="D48" s="29">
        <f t="shared" si="7"/>
        <v>329000</v>
      </c>
      <c r="E48" s="22">
        <f t="shared" si="8"/>
        <v>0</v>
      </c>
      <c r="F48" s="24"/>
      <c r="G48" s="24"/>
      <c r="H48" s="24"/>
      <c r="I48" s="24"/>
      <c r="J48" s="24"/>
      <c r="K48" s="24">
        <v>329000</v>
      </c>
      <c r="L48" s="32"/>
      <c r="M48" s="32"/>
      <c r="N48" s="32"/>
    </row>
    <row r="49" spans="1:14" s="7" customFormat="1" ht="15.75" customHeight="1" x14ac:dyDescent="0.2">
      <c r="A49" s="28" t="s">
        <v>191</v>
      </c>
      <c r="B49" s="28" t="s">
        <v>232</v>
      </c>
      <c r="C49" s="99"/>
      <c r="D49" s="29">
        <f t="shared" si="7"/>
        <v>42000</v>
      </c>
      <c r="E49" s="22">
        <f t="shared" si="8"/>
        <v>0</v>
      </c>
      <c r="F49" s="24"/>
      <c r="G49" s="24"/>
      <c r="H49" s="24"/>
      <c r="I49" s="24"/>
      <c r="J49" s="24"/>
      <c r="K49" s="24">
        <v>42000</v>
      </c>
      <c r="L49" s="32"/>
      <c r="M49" s="32"/>
      <c r="N49" s="32"/>
    </row>
    <row r="50" spans="1:14" s="7" customFormat="1" ht="15.75" customHeight="1" x14ac:dyDescent="0.2">
      <c r="A50" s="27" t="s">
        <v>125</v>
      </c>
      <c r="B50" s="28" t="s">
        <v>54</v>
      </c>
      <c r="C50" s="119">
        <v>47929</v>
      </c>
      <c r="D50" s="29">
        <f t="shared" si="6"/>
        <v>48520</v>
      </c>
      <c r="E50" s="22">
        <f t="shared" si="1"/>
        <v>28097</v>
      </c>
      <c r="F50" s="24">
        <v>22642</v>
      </c>
      <c r="G50" s="24">
        <v>5455</v>
      </c>
      <c r="H50" s="26">
        <v>20423</v>
      </c>
      <c r="I50" s="22"/>
      <c r="J50" s="22"/>
      <c r="K50" s="22"/>
      <c r="L50" s="32"/>
      <c r="M50" s="32"/>
      <c r="N50" s="32"/>
    </row>
    <row r="51" spans="1:14" s="7" customFormat="1" ht="15.75" customHeight="1" x14ac:dyDescent="0.2">
      <c r="A51" s="30" t="s">
        <v>127</v>
      </c>
      <c r="B51" s="30" t="s">
        <v>123</v>
      </c>
      <c r="C51" s="100">
        <f t="shared" ref="C51:N51" si="9">C40+C41+C42+C43+C44+C45+C46+C47+C48+C49+C50</f>
        <v>5513557</v>
      </c>
      <c r="D51" s="81">
        <f t="shared" si="9"/>
        <v>1758523</v>
      </c>
      <c r="E51" s="81">
        <f t="shared" si="9"/>
        <v>221022</v>
      </c>
      <c r="F51" s="81">
        <f t="shared" si="9"/>
        <v>178114</v>
      </c>
      <c r="G51" s="81">
        <f t="shared" si="9"/>
        <v>42908</v>
      </c>
      <c r="H51" s="81">
        <f t="shared" si="9"/>
        <v>775123</v>
      </c>
      <c r="I51" s="81">
        <f t="shared" si="9"/>
        <v>0</v>
      </c>
      <c r="J51" s="81">
        <f t="shared" si="9"/>
        <v>0</v>
      </c>
      <c r="K51" s="81">
        <f t="shared" si="9"/>
        <v>711678</v>
      </c>
      <c r="L51" s="81">
        <f t="shared" si="9"/>
        <v>50400</v>
      </c>
      <c r="M51" s="81">
        <f t="shared" si="9"/>
        <v>300</v>
      </c>
      <c r="N51" s="81">
        <f t="shared" si="9"/>
        <v>0</v>
      </c>
    </row>
    <row r="52" spans="1:14" s="7" customFormat="1" ht="15.75" customHeight="1" x14ac:dyDescent="0.2">
      <c r="A52" s="69" t="s">
        <v>209</v>
      </c>
      <c r="B52" s="30" t="s">
        <v>207</v>
      </c>
      <c r="C52" s="101">
        <f>C53</f>
        <v>1112</v>
      </c>
      <c r="D52" s="38">
        <f>D53</f>
        <v>60896</v>
      </c>
      <c r="E52" s="38">
        <f>E53</f>
        <v>0</v>
      </c>
      <c r="F52" s="38">
        <f t="shared" ref="F52:N52" si="10">F53</f>
        <v>0</v>
      </c>
      <c r="G52" s="38">
        <f t="shared" si="10"/>
        <v>0</v>
      </c>
      <c r="H52" s="38">
        <f t="shared" si="10"/>
        <v>0</v>
      </c>
      <c r="I52" s="38">
        <f t="shared" si="10"/>
        <v>60896</v>
      </c>
      <c r="J52" s="38">
        <f t="shared" si="10"/>
        <v>0</v>
      </c>
      <c r="K52" s="38">
        <f t="shared" si="10"/>
        <v>0</v>
      </c>
      <c r="L52" s="38">
        <f t="shared" si="10"/>
        <v>0</v>
      </c>
      <c r="M52" s="38">
        <f t="shared" si="10"/>
        <v>0</v>
      </c>
      <c r="N52" s="38">
        <f t="shared" si="10"/>
        <v>0</v>
      </c>
    </row>
    <row r="53" spans="1:14" s="7" customFormat="1" ht="24.75" customHeight="1" x14ac:dyDescent="0.2">
      <c r="A53" s="79"/>
      <c r="B53" s="79" t="s">
        <v>208</v>
      </c>
      <c r="C53" s="124">
        <v>1112</v>
      </c>
      <c r="D53" s="26">
        <f>SUM(E53,H53,I53:N53)</f>
        <v>60896</v>
      </c>
      <c r="E53" s="26">
        <f>SUM(F53:G53)</f>
        <v>0</v>
      </c>
      <c r="F53" s="80"/>
      <c r="G53" s="80"/>
      <c r="H53" s="80">
        <v>0</v>
      </c>
      <c r="I53" s="80">
        <v>60896</v>
      </c>
      <c r="J53" s="80"/>
      <c r="K53" s="80"/>
      <c r="L53" s="80"/>
      <c r="M53" s="80"/>
      <c r="N53" s="80"/>
    </row>
    <row r="54" spans="1:14" s="7" customFormat="1" ht="15.75" customHeight="1" x14ac:dyDescent="0.2">
      <c r="A54" s="30" t="s">
        <v>98</v>
      </c>
      <c r="B54" s="30" t="s">
        <v>99</v>
      </c>
      <c r="C54" s="47">
        <f t="shared" ref="C54:N54" si="11">SUM(C55:C58)</f>
        <v>90766</v>
      </c>
      <c r="D54" s="18">
        <f t="shared" si="11"/>
        <v>52255</v>
      </c>
      <c r="E54" s="18">
        <f t="shared" si="11"/>
        <v>0</v>
      </c>
      <c r="F54" s="18">
        <f t="shared" si="11"/>
        <v>0</v>
      </c>
      <c r="G54" s="18">
        <f t="shared" si="11"/>
        <v>0</v>
      </c>
      <c r="H54" s="18">
        <f t="shared" si="11"/>
        <v>44870</v>
      </c>
      <c r="I54" s="18">
        <f t="shared" si="11"/>
        <v>0</v>
      </c>
      <c r="J54" s="18">
        <f t="shared" si="11"/>
        <v>0</v>
      </c>
      <c r="K54" s="18">
        <f t="shared" si="11"/>
        <v>7385</v>
      </c>
      <c r="L54" s="18">
        <f t="shared" si="11"/>
        <v>0</v>
      </c>
      <c r="M54" s="18">
        <f t="shared" si="11"/>
        <v>0</v>
      </c>
      <c r="N54" s="18">
        <f t="shared" si="11"/>
        <v>0</v>
      </c>
    </row>
    <row r="55" spans="1:14" s="7" customFormat="1" ht="30" customHeight="1" x14ac:dyDescent="0.2">
      <c r="A55" s="20"/>
      <c r="B55" s="20" t="s">
        <v>158</v>
      </c>
      <c r="C55" s="118">
        <v>6426</v>
      </c>
      <c r="D55" s="22">
        <f>SUM(E55,H55,I55:N55)</f>
        <v>5000</v>
      </c>
      <c r="E55" s="22">
        <f>SUM(F55:G55)</f>
        <v>0</v>
      </c>
      <c r="F55" s="25"/>
      <c r="G55" s="22"/>
      <c r="H55" s="22">
        <v>5000</v>
      </c>
      <c r="I55" s="22"/>
      <c r="J55" s="22"/>
      <c r="K55" s="24"/>
      <c r="L55" s="22"/>
      <c r="M55" s="22"/>
      <c r="N55" s="22"/>
    </row>
    <row r="56" spans="1:14" s="7" customFormat="1" ht="15.75" customHeight="1" x14ac:dyDescent="0.2">
      <c r="A56" s="28"/>
      <c r="B56" s="39" t="s">
        <v>215</v>
      </c>
      <c r="C56" s="117">
        <v>8732</v>
      </c>
      <c r="D56" s="22">
        <f>SUM(E56,H56,I56:N56)</f>
        <v>19870</v>
      </c>
      <c r="E56" s="22">
        <f>SUM(F56:G56)</f>
        <v>0</v>
      </c>
      <c r="F56" s="32"/>
      <c r="G56" s="32"/>
      <c r="H56" s="24">
        <v>19870</v>
      </c>
      <c r="I56" s="32"/>
      <c r="J56" s="32"/>
      <c r="K56" s="24"/>
      <c r="L56" s="32"/>
      <c r="M56" s="32"/>
      <c r="N56" s="32"/>
    </row>
    <row r="57" spans="1:14" s="7" customFormat="1" ht="27" customHeight="1" x14ac:dyDescent="0.2">
      <c r="A57" s="28"/>
      <c r="B57" s="39" t="s">
        <v>216</v>
      </c>
      <c r="C57" s="117">
        <v>65633</v>
      </c>
      <c r="D57" s="22">
        <f>SUM(E57,H57,I57:N57)</f>
        <v>7385</v>
      </c>
      <c r="E57" s="22">
        <f>SUM(F57:G57)</f>
        <v>0</v>
      </c>
      <c r="F57" s="32"/>
      <c r="G57" s="32"/>
      <c r="H57" s="24"/>
      <c r="I57" s="32"/>
      <c r="J57" s="32"/>
      <c r="K57" s="24">
        <v>7385</v>
      </c>
      <c r="L57" s="32"/>
      <c r="M57" s="32"/>
      <c r="N57" s="32"/>
    </row>
    <row r="58" spans="1:14" s="7" customFormat="1" ht="24" customHeight="1" x14ac:dyDescent="0.2">
      <c r="A58" s="28"/>
      <c r="B58" s="39" t="s">
        <v>230</v>
      </c>
      <c r="C58" s="117">
        <v>9975</v>
      </c>
      <c r="D58" s="22">
        <f>SUM(E58,H58,I58:N58)</f>
        <v>20000</v>
      </c>
      <c r="E58" s="22">
        <f>SUM(F58:G58)</f>
        <v>0</v>
      </c>
      <c r="F58" s="32"/>
      <c r="G58" s="32"/>
      <c r="H58" s="24">
        <v>20000</v>
      </c>
      <c r="I58" s="32"/>
      <c r="J58" s="32"/>
      <c r="K58" s="24"/>
      <c r="L58" s="32"/>
      <c r="M58" s="32"/>
      <c r="N58" s="32"/>
    </row>
    <row r="59" spans="1:14" s="7" customFormat="1" ht="15.75" customHeight="1" x14ac:dyDescent="0.2">
      <c r="A59" s="30" t="s">
        <v>128</v>
      </c>
      <c r="B59" s="30" t="s">
        <v>123</v>
      </c>
      <c r="C59" s="102">
        <f>C54+C52</f>
        <v>91878</v>
      </c>
      <c r="D59" s="40">
        <f>D54+D52</f>
        <v>113151</v>
      </c>
      <c r="E59" s="40">
        <f t="shared" ref="E59:N59" si="12">E54+E52</f>
        <v>0</v>
      </c>
      <c r="F59" s="40">
        <f t="shared" si="12"/>
        <v>0</v>
      </c>
      <c r="G59" s="40">
        <f t="shared" si="12"/>
        <v>0</v>
      </c>
      <c r="H59" s="40">
        <f t="shared" si="12"/>
        <v>44870</v>
      </c>
      <c r="I59" s="40">
        <f t="shared" si="12"/>
        <v>60896</v>
      </c>
      <c r="J59" s="40">
        <f t="shared" si="12"/>
        <v>0</v>
      </c>
      <c r="K59" s="40">
        <f t="shared" si="12"/>
        <v>7385</v>
      </c>
      <c r="L59" s="40">
        <f t="shared" si="12"/>
        <v>0</v>
      </c>
      <c r="M59" s="40">
        <f t="shared" si="12"/>
        <v>0</v>
      </c>
      <c r="N59" s="40">
        <f t="shared" si="12"/>
        <v>0</v>
      </c>
    </row>
    <row r="60" spans="1:14" s="7" customFormat="1" ht="36.75" customHeight="1" x14ac:dyDescent="0.2">
      <c r="A60" s="27" t="s">
        <v>110</v>
      </c>
      <c r="B60" s="27" t="s">
        <v>111</v>
      </c>
      <c r="C60" s="103">
        <f>SUM(C61:C70)</f>
        <v>154474</v>
      </c>
      <c r="D60" s="29">
        <f>SUM(D61:D70)</f>
        <v>178603</v>
      </c>
      <c r="E60" s="29">
        <f t="shared" ref="E60:N60" si="13">SUM(E61:E70)</f>
        <v>0</v>
      </c>
      <c r="F60" s="29">
        <f t="shared" si="13"/>
        <v>0</v>
      </c>
      <c r="G60" s="29">
        <f t="shared" si="13"/>
        <v>0</v>
      </c>
      <c r="H60" s="29">
        <f t="shared" si="13"/>
        <v>156513</v>
      </c>
      <c r="I60" s="29">
        <f t="shared" si="13"/>
        <v>0</v>
      </c>
      <c r="J60" s="29">
        <f t="shared" si="13"/>
        <v>0</v>
      </c>
      <c r="K60" s="29">
        <f t="shared" si="13"/>
        <v>22090</v>
      </c>
      <c r="L60" s="29">
        <f t="shared" si="13"/>
        <v>0</v>
      </c>
      <c r="M60" s="29">
        <f t="shared" si="13"/>
        <v>0</v>
      </c>
      <c r="N60" s="29">
        <f t="shared" si="13"/>
        <v>0</v>
      </c>
    </row>
    <row r="61" spans="1:14" s="7" customFormat="1" ht="15.75" customHeight="1" x14ac:dyDescent="0.2">
      <c r="A61" s="20"/>
      <c r="B61" s="20" t="s">
        <v>49</v>
      </c>
      <c r="C61" s="118">
        <v>17294</v>
      </c>
      <c r="D61" s="22">
        <f>SUM(E61,H61,I61:N61)</f>
        <v>24750</v>
      </c>
      <c r="E61" s="22">
        <f t="shared" ref="E61:E70" si="14">SUM(F61:G61)</f>
        <v>0</v>
      </c>
      <c r="F61" s="25"/>
      <c r="G61" s="22"/>
      <c r="H61" s="22">
        <v>19250</v>
      </c>
      <c r="I61" s="22"/>
      <c r="J61" s="22"/>
      <c r="K61" s="22">
        <v>5500</v>
      </c>
      <c r="L61" s="41"/>
      <c r="M61" s="41"/>
      <c r="N61" s="32"/>
    </row>
    <row r="62" spans="1:14" s="7" customFormat="1" ht="15.75" customHeight="1" x14ac:dyDescent="0.2">
      <c r="A62" s="20"/>
      <c r="B62" s="20" t="s">
        <v>100</v>
      </c>
      <c r="C62" s="118">
        <v>3119</v>
      </c>
      <c r="D62" s="22">
        <f t="shared" ref="D62:D70" si="15">SUM(E62,H62,I62:N62)</f>
        <v>12160</v>
      </c>
      <c r="E62" s="22">
        <f t="shared" si="14"/>
        <v>0</v>
      </c>
      <c r="F62" s="25"/>
      <c r="G62" s="22"/>
      <c r="H62" s="22">
        <v>11070</v>
      </c>
      <c r="I62" s="22"/>
      <c r="J62" s="22"/>
      <c r="K62" s="22">
        <v>1090</v>
      </c>
      <c r="L62" s="41"/>
      <c r="M62" s="41"/>
      <c r="N62" s="32"/>
    </row>
    <row r="63" spans="1:14" s="7" customFormat="1" ht="15.75" customHeight="1" x14ac:dyDescent="0.2">
      <c r="A63" s="20"/>
      <c r="B63" s="20" t="s">
        <v>97</v>
      </c>
      <c r="C63" s="118">
        <v>15128</v>
      </c>
      <c r="D63" s="22">
        <f t="shared" si="15"/>
        <v>22525</v>
      </c>
      <c r="E63" s="22">
        <f t="shared" si="14"/>
        <v>0</v>
      </c>
      <c r="F63" s="25"/>
      <c r="G63" s="22"/>
      <c r="H63" s="22">
        <v>19525</v>
      </c>
      <c r="I63" s="22"/>
      <c r="J63" s="22"/>
      <c r="K63" s="22">
        <v>3000</v>
      </c>
      <c r="L63" s="41"/>
      <c r="M63" s="41"/>
      <c r="N63" s="32"/>
    </row>
    <row r="64" spans="1:14" s="7" customFormat="1" ht="15.75" customHeight="1" x14ac:dyDescent="0.2">
      <c r="A64" s="20"/>
      <c r="B64" s="20" t="s">
        <v>96</v>
      </c>
      <c r="C64" s="118">
        <v>6442</v>
      </c>
      <c r="D64" s="22">
        <f t="shared" si="15"/>
        <v>5105</v>
      </c>
      <c r="E64" s="22">
        <f t="shared" si="14"/>
        <v>0</v>
      </c>
      <c r="F64" s="25"/>
      <c r="G64" s="22"/>
      <c r="H64" s="24">
        <v>4555</v>
      </c>
      <c r="I64" s="22"/>
      <c r="J64" s="22"/>
      <c r="K64" s="22">
        <v>550</v>
      </c>
      <c r="L64" s="41"/>
      <c r="M64" s="41"/>
      <c r="N64" s="32"/>
    </row>
    <row r="65" spans="1:14" s="7" customFormat="1" ht="15.75" customHeight="1" x14ac:dyDescent="0.2">
      <c r="A65" s="20"/>
      <c r="B65" s="20" t="s">
        <v>101</v>
      </c>
      <c r="C65" s="118">
        <v>19219</v>
      </c>
      <c r="D65" s="22">
        <f t="shared" si="15"/>
        <v>33095</v>
      </c>
      <c r="E65" s="22">
        <f t="shared" si="14"/>
        <v>0</v>
      </c>
      <c r="F65" s="25"/>
      <c r="G65" s="22"/>
      <c r="H65" s="22">
        <v>32795</v>
      </c>
      <c r="I65" s="22"/>
      <c r="J65" s="22"/>
      <c r="K65" s="22">
        <v>300</v>
      </c>
      <c r="L65" s="41"/>
      <c r="M65" s="41"/>
      <c r="N65" s="32"/>
    </row>
    <row r="66" spans="1:14" s="7" customFormat="1" ht="15.75" customHeight="1" x14ac:dyDescent="0.2">
      <c r="A66" s="28"/>
      <c r="B66" s="21" t="s">
        <v>102</v>
      </c>
      <c r="C66" s="117">
        <v>19576</v>
      </c>
      <c r="D66" s="22">
        <f t="shared" si="15"/>
        <v>19450</v>
      </c>
      <c r="E66" s="22">
        <f t="shared" si="14"/>
        <v>0</v>
      </c>
      <c r="F66" s="41"/>
      <c r="G66" s="41"/>
      <c r="H66" s="42">
        <v>18600</v>
      </c>
      <c r="I66" s="41"/>
      <c r="J66" s="41"/>
      <c r="K66" s="42">
        <v>850</v>
      </c>
      <c r="L66" s="41"/>
      <c r="M66" s="41"/>
      <c r="N66" s="32"/>
    </row>
    <row r="67" spans="1:14" s="7" customFormat="1" ht="15.75" customHeight="1" x14ac:dyDescent="0.2">
      <c r="A67" s="28"/>
      <c r="B67" s="21" t="s">
        <v>135</v>
      </c>
      <c r="C67" s="117">
        <v>18311</v>
      </c>
      <c r="D67" s="22">
        <f t="shared" si="15"/>
        <v>13055</v>
      </c>
      <c r="E67" s="22">
        <f t="shared" si="14"/>
        <v>0</v>
      </c>
      <c r="F67" s="41"/>
      <c r="G67" s="41"/>
      <c r="H67" s="42">
        <v>12555</v>
      </c>
      <c r="I67" s="41"/>
      <c r="J67" s="41"/>
      <c r="K67" s="42">
        <v>500</v>
      </c>
      <c r="L67" s="41"/>
      <c r="M67" s="41"/>
      <c r="N67" s="32"/>
    </row>
    <row r="68" spans="1:14" s="7" customFormat="1" ht="15.75" customHeight="1" x14ac:dyDescent="0.2">
      <c r="A68" s="28"/>
      <c r="B68" s="21" t="s">
        <v>136</v>
      </c>
      <c r="C68" s="117">
        <v>6951</v>
      </c>
      <c r="D68" s="22">
        <f t="shared" si="15"/>
        <v>8550</v>
      </c>
      <c r="E68" s="22">
        <f t="shared" si="14"/>
        <v>0</v>
      </c>
      <c r="F68" s="41"/>
      <c r="G68" s="41"/>
      <c r="H68" s="42">
        <v>7850</v>
      </c>
      <c r="I68" s="41"/>
      <c r="J68" s="41"/>
      <c r="K68" s="42">
        <v>700</v>
      </c>
      <c r="L68" s="41"/>
      <c r="M68" s="41"/>
      <c r="N68" s="32"/>
    </row>
    <row r="69" spans="1:14" s="7" customFormat="1" ht="15.75" customHeight="1" x14ac:dyDescent="0.2">
      <c r="A69" s="28"/>
      <c r="B69" s="21" t="s">
        <v>88</v>
      </c>
      <c r="C69" s="117">
        <v>42136</v>
      </c>
      <c r="D69" s="22">
        <f t="shared" si="15"/>
        <v>25293</v>
      </c>
      <c r="E69" s="22">
        <f t="shared" si="14"/>
        <v>0</v>
      </c>
      <c r="F69" s="41"/>
      <c r="G69" s="41"/>
      <c r="H69" s="42">
        <v>15693</v>
      </c>
      <c r="I69" s="41"/>
      <c r="J69" s="41"/>
      <c r="K69" s="42">
        <v>9600</v>
      </c>
      <c r="L69" s="41"/>
      <c r="M69" s="41"/>
      <c r="N69" s="32"/>
    </row>
    <row r="70" spans="1:14" s="7" customFormat="1" ht="15.75" customHeight="1" x14ac:dyDescent="0.2">
      <c r="A70" s="28"/>
      <c r="B70" s="21" t="s">
        <v>109</v>
      </c>
      <c r="C70" s="117">
        <v>6298</v>
      </c>
      <c r="D70" s="22">
        <f t="shared" si="15"/>
        <v>14620</v>
      </c>
      <c r="E70" s="22">
        <f t="shared" si="14"/>
        <v>0</v>
      </c>
      <c r="F70" s="41"/>
      <c r="G70" s="41"/>
      <c r="H70" s="42">
        <v>14620</v>
      </c>
      <c r="I70" s="41"/>
      <c r="J70" s="41"/>
      <c r="K70" s="42"/>
      <c r="L70" s="41"/>
      <c r="M70" s="41"/>
      <c r="N70" s="32"/>
    </row>
    <row r="71" spans="1:14" s="7" customFormat="1" ht="15.75" customHeight="1" x14ac:dyDescent="0.2">
      <c r="A71" s="27" t="s">
        <v>103</v>
      </c>
      <c r="B71" s="27" t="s">
        <v>104</v>
      </c>
      <c r="C71" s="103">
        <f t="shared" ref="C71:N71" si="16">SUM(C72:C77)</f>
        <v>1665291</v>
      </c>
      <c r="D71" s="29">
        <f t="shared" si="16"/>
        <v>2363710</v>
      </c>
      <c r="E71" s="29">
        <f t="shared" si="16"/>
        <v>129569</v>
      </c>
      <c r="F71" s="29">
        <f t="shared" si="16"/>
        <v>104415</v>
      </c>
      <c r="G71" s="29">
        <f t="shared" si="16"/>
        <v>25154</v>
      </c>
      <c r="H71" s="29">
        <f t="shared" si="16"/>
        <v>166050</v>
      </c>
      <c r="I71" s="29">
        <f t="shared" si="16"/>
        <v>6000</v>
      </c>
      <c r="J71" s="29">
        <f t="shared" si="16"/>
        <v>0</v>
      </c>
      <c r="K71" s="29">
        <f t="shared" si="16"/>
        <v>1775164</v>
      </c>
      <c r="L71" s="29">
        <f t="shared" si="16"/>
        <v>0</v>
      </c>
      <c r="M71" s="29">
        <f t="shared" si="16"/>
        <v>286927</v>
      </c>
      <c r="N71" s="29">
        <f t="shared" si="16"/>
        <v>0</v>
      </c>
    </row>
    <row r="72" spans="1:14" s="7" customFormat="1" ht="15.75" customHeight="1" x14ac:dyDescent="0.2">
      <c r="A72" s="20"/>
      <c r="B72" s="21" t="s">
        <v>171</v>
      </c>
      <c r="C72" s="117">
        <v>187846</v>
      </c>
      <c r="D72" s="24">
        <f t="shared" ref="D72:D77" si="17">SUM(E72,H72,I72:N72)</f>
        <v>207887</v>
      </c>
      <c r="E72" s="24">
        <f>SUM(F72:G72)</f>
        <v>127087</v>
      </c>
      <c r="F72" s="23">
        <v>102415</v>
      </c>
      <c r="G72" s="24">
        <v>24672</v>
      </c>
      <c r="H72" s="24">
        <v>50000</v>
      </c>
      <c r="I72" s="24">
        <v>6000</v>
      </c>
      <c r="J72" s="24"/>
      <c r="K72" s="24">
        <v>24800</v>
      </c>
      <c r="L72" s="24"/>
      <c r="M72" s="41"/>
      <c r="N72" s="32"/>
    </row>
    <row r="73" spans="1:14" s="7" customFormat="1" ht="15.75" customHeight="1" x14ac:dyDescent="0.2">
      <c r="A73" s="20"/>
      <c r="B73" s="20" t="s">
        <v>205</v>
      </c>
      <c r="C73" s="118">
        <v>1460617</v>
      </c>
      <c r="D73" s="22">
        <f t="shared" si="17"/>
        <v>1250364</v>
      </c>
      <c r="E73" s="22">
        <f t="shared" ref="E73:E74" si="18">SUM(F73:G73)</f>
        <v>0</v>
      </c>
      <c r="F73" s="25"/>
      <c r="G73" s="22"/>
      <c r="H73" s="22"/>
      <c r="I73" s="22"/>
      <c r="J73" s="22"/>
      <c r="K73" s="22">
        <v>1250364</v>
      </c>
      <c r="L73" s="22"/>
      <c r="M73" s="41"/>
      <c r="N73" s="32"/>
    </row>
    <row r="74" spans="1:14" s="7" customFormat="1" ht="15.75" customHeight="1" x14ac:dyDescent="0.2">
      <c r="A74" s="20"/>
      <c r="B74" s="20" t="s">
        <v>228</v>
      </c>
      <c r="C74" s="118">
        <v>1844</v>
      </c>
      <c r="D74" s="22">
        <f t="shared" si="17"/>
        <v>0</v>
      </c>
      <c r="E74" s="22">
        <f t="shared" si="18"/>
        <v>0</v>
      </c>
      <c r="F74" s="25"/>
      <c r="G74" s="22"/>
      <c r="H74" s="22"/>
      <c r="I74" s="22"/>
      <c r="J74" s="22"/>
      <c r="K74" s="22"/>
      <c r="L74" s="22"/>
      <c r="M74" s="41"/>
      <c r="N74" s="32"/>
    </row>
    <row r="75" spans="1:14" s="7" customFormat="1" ht="15.75" customHeight="1" x14ac:dyDescent="0.2">
      <c r="A75" s="20"/>
      <c r="B75" s="20" t="s">
        <v>194</v>
      </c>
      <c r="C75" s="118">
        <v>14984</v>
      </c>
      <c r="D75" s="22">
        <f t="shared" si="17"/>
        <v>305459</v>
      </c>
      <c r="E75" s="22">
        <f>SUM(F75:G75)</f>
        <v>2482</v>
      </c>
      <c r="F75" s="25">
        <v>2000</v>
      </c>
      <c r="G75" s="22">
        <v>482</v>
      </c>
      <c r="H75" s="22">
        <v>16050</v>
      </c>
      <c r="I75" s="22"/>
      <c r="J75" s="22"/>
      <c r="K75" s="22"/>
      <c r="L75" s="22"/>
      <c r="M75" s="42">
        <v>286927</v>
      </c>
      <c r="N75" s="24"/>
    </row>
    <row r="76" spans="1:14" s="7" customFormat="1" ht="15.75" customHeight="1" x14ac:dyDescent="0.2">
      <c r="A76" s="20"/>
      <c r="B76" s="20" t="s">
        <v>247</v>
      </c>
      <c r="C76" s="98"/>
      <c r="D76" s="22">
        <f t="shared" si="17"/>
        <v>100000</v>
      </c>
      <c r="E76" s="22">
        <f t="shared" ref="E76:E77" si="19">SUM(F76:G76)</f>
        <v>0</v>
      </c>
      <c r="F76" s="25"/>
      <c r="G76" s="22"/>
      <c r="H76" s="22">
        <v>100000</v>
      </c>
      <c r="I76" s="22"/>
      <c r="J76" s="22"/>
      <c r="K76" s="22"/>
      <c r="L76" s="22"/>
      <c r="M76" s="42"/>
      <c r="N76" s="24"/>
    </row>
    <row r="77" spans="1:14" s="7" customFormat="1" ht="15.75" customHeight="1" x14ac:dyDescent="0.2">
      <c r="A77" s="20"/>
      <c r="B77" s="20" t="s">
        <v>227</v>
      </c>
      <c r="C77" s="98"/>
      <c r="D77" s="22">
        <f t="shared" si="17"/>
        <v>500000</v>
      </c>
      <c r="E77" s="22">
        <f t="shared" si="19"/>
        <v>0</v>
      </c>
      <c r="F77" s="25"/>
      <c r="G77" s="22"/>
      <c r="H77" s="22"/>
      <c r="I77" s="22"/>
      <c r="J77" s="22"/>
      <c r="K77" s="22">
        <v>500000</v>
      </c>
      <c r="L77" s="22"/>
      <c r="M77" s="42"/>
      <c r="N77" s="24"/>
    </row>
    <row r="78" spans="1:14" s="7" customFormat="1" ht="15.75" customHeight="1" x14ac:dyDescent="0.2">
      <c r="A78" s="27" t="s">
        <v>105</v>
      </c>
      <c r="B78" s="27" t="s">
        <v>106</v>
      </c>
      <c r="C78" s="103">
        <f t="shared" ref="C78:N78" si="20">SUM(C79:C79)</f>
        <v>89411</v>
      </c>
      <c r="D78" s="29">
        <f t="shared" si="20"/>
        <v>85282</v>
      </c>
      <c r="E78" s="29">
        <f t="shared" si="20"/>
        <v>0</v>
      </c>
      <c r="F78" s="29">
        <f t="shared" si="20"/>
        <v>0</v>
      </c>
      <c r="G78" s="29">
        <f t="shared" si="20"/>
        <v>0</v>
      </c>
      <c r="H78" s="29">
        <f t="shared" si="20"/>
        <v>0</v>
      </c>
      <c r="I78" s="29">
        <f t="shared" si="20"/>
        <v>80000</v>
      </c>
      <c r="J78" s="29">
        <f t="shared" si="20"/>
        <v>0</v>
      </c>
      <c r="K78" s="29">
        <f t="shared" si="20"/>
        <v>5282</v>
      </c>
      <c r="L78" s="29">
        <f t="shared" si="20"/>
        <v>0</v>
      </c>
      <c r="M78" s="29">
        <f t="shared" si="20"/>
        <v>0</v>
      </c>
      <c r="N78" s="29">
        <f t="shared" si="20"/>
        <v>0</v>
      </c>
    </row>
    <row r="79" spans="1:14" s="7" customFormat="1" ht="29.25" customHeight="1" x14ac:dyDescent="0.2">
      <c r="A79" s="20"/>
      <c r="B79" s="20" t="s">
        <v>146</v>
      </c>
      <c r="C79" s="118">
        <v>89411</v>
      </c>
      <c r="D79" s="22">
        <f>SUM(E79,H79,I79:N79)</f>
        <v>85282</v>
      </c>
      <c r="E79" s="22">
        <f>SUM(F79:G79)</f>
        <v>0</v>
      </c>
      <c r="F79" s="25"/>
      <c r="G79" s="22"/>
      <c r="H79" s="22"/>
      <c r="I79" s="24">
        <v>80000</v>
      </c>
      <c r="J79" s="22"/>
      <c r="K79" s="22">
        <v>5282</v>
      </c>
      <c r="L79" s="22"/>
      <c r="M79" s="41"/>
      <c r="N79" s="32"/>
    </row>
    <row r="80" spans="1:14" s="7" customFormat="1" ht="15.75" customHeight="1" x14ac:dyDescent="0.2">
      <c r="A80" s="27" t="s">
        <v>107</v>
      </c>
      <c r="B80" s="27" t="s">
        <v>108</v>
      </c>
      <c r="C80" s="103">
        <f t="shared" ref="C80:N80" si="21">SUM(C81:C83)</f>
        <v>294123</v>
      </c>
      <c r="D80" s="29">
        <f t="shared" si="21"/>
        <v>275396</v>
      </c>
      <c r="E80" s="29">
        <f t="shared" si="21"/>
        <v>0</v>
      </c>
      <c r="F80" s="29">
        <f t="shared" si="21"/>
        <v>0</v>
      </c>
      <c r="G80" s="29">
        <f t="shared" si="21"/>
        <v>0</v>
      </c>
      <c r="H80" s="29">
        <f t="shared" si="21"/>
        <v>275396</v>
      </c>
      <c r="I80" s="29">
        <f t="shared" si="21"/>
        <v>0</v>
      </c>
      <c r="J80" s="29">
        <f t="shared" si="21"/>
        <v>0</v>
      </c>
      <c r="K80" s="29">
        <f t="shared" si="21"/>
        <v>0</v>
      </c>
      <c r="L80" s="29">
        <f t="shared" si="21"/>
        <v>0</v>
      </c>
      <c r="M80" s="29">
        <f t="shared" si="21"/>
        <v>0</v>
      </c>
      <c r="N80" s="29">
        <f t="shared" si="21"/>
        <v>0</v>
      </c>
    </row>
    <row r="81" spans="1:14" s="7" customFormat="1" ht="15.75" customHeight="1" x14ac:dyDescent="0.2">
      <c r="A81" s="20"/>
      <c r="B81" s="20" t="s">
        <v>147</v>
      </c>
      <c r="C81" s="118">
        <v>90183</v>
      </c>
      <c r="D81" s="22">
        <f>SUM(E81,H81,I81:N81)</f>
        <v>43324</v>
      </c>
      <c r="E81" s="22">
        <f>SUM(F81:G81)</f>
        <v>0</v>
      </c>
      <c r="F81" s="25"/>
      <c r="G81" s="22"/>
      <c r="H81" s="22">
        <v>43324</v>
      </c>
      <c r="I81" s="22"/>
      <c r="J81" s="22"/>
      <c r="K81" s="22"/>
      <c r="L81" s="41"/>
      <c r="M81" s="41"/>
      <c r="N81" s="32"/>
    </row>
    <row r="82" spans="1:14" s="7" customFormat="1" ht="15.75" customHeight="1" x14ac:dyDescent="0.2">
      <c r="A82" s="20"/>
      <c r="B82" s="20" t="s">
        <v>148</v>
      </c>
      <c r="C82" s="118">
        <v>60672</v>
      </c>
      <c r="D82" s="22">
        <f>SUM(E82,H82,I82:N82)</f>
        <v>60672</v>
      </c>
      <c r="E82" s="22">
        <f>SUM(F82:G82)</f>
        <v>0</v>
      </c>
      <c r="F82" s="25"/>
      <c r="G82" s="22"/>
      <c r="H82" s="24">
        <v>60672</v>
      </c>
      <c r="I82" s="43"/>
      <c r="J82" s="22"/>
      <c r="K82" s="22"/>
      <c r="L82" s="41"/>
      <c r="M82" s="41"/>
      <c r="N82" s="32"/>
    </row>
    <row r="83" spans="1:14" s="7" customFormat="1" ht="27" customHeight="1" x14ac:dyDescent="0.2">
      <c r="A83" s="20"/>
      <c r="B83" s="20" t="s">
        <v>149</v>
      </c>
      <c r="C83" s="118">
        <v>143268</v>
      </c>
      <c r="D83" s="22">
        <f>SUM(E83,H83,I83:N83)</f>
        <v>171400</v>
      </c>
      <c r="E83" s="22">
        <f>SUM(F83:G83)</f>
        <v>0</v>
      </c>
      <c r="F83" s="25"/>
      <c r="G83" s="22"/>
      <c r="H83" s="22">
        <v>171400</v>
      </c>
      <c r="I83" s="22"/>
      <c r="J83" s="22"/>
      <c r="K83" s="22"/>
      <c r="L83" s="41"/>
      <c r="M83" s="41"/>
      <c r="N83" s="32"/>
    </row>
    <row r="84" spans="1:14" s="7" customFormat="1" ht="25.5" customHeight="1" x14ac:dyDescent="0.2">
      <c r="A84" s="27" t="s">
        <v>110</v>
      </c>
      <c r="B84" s="27" t="s">
        <v>111</v>
      </c>
      <c r="C84" s="103">
        <f>SUM(C85:C99)</f>
        <v>1382930</v>
      </c>
      <c r="D84" s="29">
        <f>SUM(D85:D99)</f>
        <v>1805166</v>
      </c>
      <c r="E84" s="29">
        <f t="shared" ref="E84:N84" si="22">SUM(E85:E99)</f>
        <v>116588</v>
      </c>
      <c r="F84" s="29">
        <f t="shared" si="22"/>
        <v>93954</v>
      </c>
      <c r="G84" s="29">
        <f t="shared" si="22"/>
        <v>22634</v>
      </c>
      <c r="H84" s="29">
        <f t="shared" si="22"/>
        <v>669043</v>
      </c>
      <c r="I84" s="29">
        <f t="shared" si="22"/>
        <v>884765</v>
      </c>
      <c r="J84" s="29">
        <f t="shared" si="22"/>
        <v>0</v>
      </c>
      <c r="K84" s="29">
        <f t="shared" si="22"/>
        <v>134770</v>
      </c>
      <c r="L84" s="29">
        <f t="shared" si="22"/>
        <v>0</v>
      </c>
      <c r="M84" s="29">
        <f t="shared" si="22"/>
        <v>0</v>
      </c>
      <c r="N84" s="29">
        <f t="shared" si="22"/>
        <v>0</v>
      </c>
    </row>
    <row r="85" spans="1:14" s="7" customFormat="1" ht="15.75" customHeight="1" x14ac:dyDescent="0.2">
      <c r="A85" s="27"/>
      <c r="B85" s="20" t="s">
        <v>143</v>
      </c>
      <c r="C85" s="118">
        <v>92295</v>
      </c>
      <c r="D85" s="22">
        <f t="shared" ref="D85:D99" si="23">SUM(E85,H85,I85:N85)</f>
        <v>98000</v>
      </c>
      <c r="E85" s="22">
        <f t="shared" ref="E85:E99" si="24">SUM(F85:G85)</f>
        <v>0</v>
      </c>
      <c r="F85" s="31"/>
      <c r="G85" s="29"/>
      <c r="H85" s="22">
        <v>78000</v>
      </c>
      <c r="I85" s="29"/>
      <c r="J85" s="29"/>
      <c r="K85" s="22">
        <v>20000</v>
      </c>
      <c r="L85" s="29"/>
      <c r="M85" s="29"/>
      <c r="N85" s="29"/>
    </row>
    <row r="86" spans="1:14" s="7" customFormat="1" ht="15.75" customHeight="1" x14ac:dyDescent="0.2">
      <c r="A86" s="22"/>
      <c r="B86" s="22" t="s">
        <v>150</v>
      </c>
      <c r="C86" s="122">
        <v>8076</v>
      </c>
      <c r="D86" s="22">
        <f t="shared" si="23"/>
        <v>15867</v>
      </c>
      <c r="E86" s="22">
        <f t="shared" si="24"/>
        <v>0</v>
      </c>
      <c r="F86" s="25"/>
      <c r="G86" s="22"/>
      <c r="H86" s="22">
        <v>15867</v>
      </c>
      <c r="I86" s="22"/>
      <c r="J86" s="22"/>
      <c r="K86" s="22"/>
      <c r="L86" s="22"/>
      <c r="M86" s="22"/>
      <c r="N86" s="22"/>
    </row>
    <row r="87" spans="1:14" s="7" customFormat="1" ht="15.75" customHeight="1" x14ac:dyDescent="0.2">
      <c r="A87" s="22"/>
      <c r="B87" s="20" t="s">
        <v>144</v>
      </c>
      <c r="C87" s="118">
        <v>20969</v>
      </c>
      <c r="D87" s="22">
        <f>SUM(E87,H87,I87:N87)</f>
        <v>21500</v>
      </c>
      <c r="E87" s="22">
        <f>SUM(F87:G87)</f>
        <v>0</v>
      </c>
      <c r="F87" s="25"/>
      <c r="G87" s="22"/>
      <c r="H87" s="22"/>
      <c r="I87" s="22">
        <v>21500</v>
      </c>
      <c r="J87" s="22"/>
      <c r="K87" s="22"/>
      <c r="L87" s="22"/>
      <c r="M87" s="22"/>
      <c r="N87" s="22"/>
    </row>
    <row r="88" spans="1:14" s="7" customFormat="1" ht="15.75" customHeight="1" x14ac:dyDescent="0.2">
      <c r="A88" s="22"/>
      <c r="B88" s="22" t="s">
        <v>170</v>
      </c>
      <c r="C88" s="122">
        <v>132559</v>
      </c>
      <c r="D88" s="22">
        <f>SUM(E88,H88,I88:N88)</f>
        <v>116588</v>
      </c>
      <c r="E88" s="22">
        <f>SUM(F88:G88)</f>
        <v>116588</v>
      </c>
      <c r="F88" s="23">
        <v>93954</v>
      </c>
      <c r="G88" s="24">
        <v>22634</v>
      </c>
      <c r="H88" s="22"/>
      <c r="I88" s="22"/>
      <c r="J88" s="22"/>
      <c r="K88" s="22"/>
      <c r="L88" s="22"/>
      <c r="M88" s="22"/>
      <c r="N88" s="22"/>
    </row>
    <row r="89" spans="1:14" s="7" customFormat="1" ht="15.75" customHeight="1" x14ac:dyDescent="0.2">
      <c r="A89" s="22"/>
      <c r="B89" s="22" t="s">
        <v>151</v>
      </c>
      <c r="C89" s="122">
        <v>290714</v>
      </c>
      <c r="D89" s="22">
        <f t="shared" si="23"/>
        <v>274546</v>
      </c>
      <c r="E89" s="22">
        <f t="shared" si="24"/>
        <v>0</v>
      </c>
      <c r="F89" s="25"/>
      <c r="G89" s="22"/>
      <c r="H89" s="24">
        <v>159776</v>
      </c>
      <c r="I89" s="22"/>
      <c r="J89" s="22"/>
      <c r="K89" s="22">
        <v>114770</v>
      </c>
      <c r="L89" s="22"/>
      <c r="M89" s="22"/>
      <c r="N89" s="22"/>
    </row>
    <row r="90" spans="1:14" s="7" customFormat="1" ht="15.75" customHeight="1" x14ac:dyDescent="0.2">
      <c r="A90" s="22"/>
      <c r="B90" s="22" t="s">
        <v>154</v>
      </c>
      <c r="C90" s="122">
        <v>12279</v>
      </c>
      <c r="D90" s="22">
        <f t="shared" si="23"/>
        <v>12781</v>
      </c>
      <c r="E90" s="22">
        <f>SUM(F90:G90)</f>
        <v>0</v>
      </c>
      <c r="F90" s="25"/>
      <c r="G90" s="22"/>
      <c r="H90" s="22"/>
      <c r="I90" s="22">
        <v>12781</v>
      </c>
      <c r="J90" s="22"/>
      <c r="K90" s="22"/>
      <c r="L90" s="22"/>
      <c r="M90" s="22"/>
      <c r="N90" s="22"/>
    </row>
    <row r="91" spans="1:14" s="7" customFormat="1" ht="15.75" customHeight="1" x14ac:dyDescent="0.2">
      <c r="A91" s="22"/>
      <c r="B91" s="20" t="s">
        <v>169</v>
      </c>
      <c r="C91" s="118">
        <v>7758</v>
      </c>
      <c r="D91" s="22">
        <f t="shared" si="23"/>
        <v>17305</v>
      </c>
      <c r="E91" s="22">
        <f>SUM(F91:G91)</f>
        <v>0</v>
      </c>
      <c r="F91" s="25"/>
      <c r="G91" s="22"/>
      <c r="H91" s="24"/>
      <c r="I91" s="22">
        <v>17305</v>
      </c>
      <c r="J91" s="22"/>
      <c r="K91" s="22"/>
      <c r="L91" s="22"/>
      <c r="M91" s="22"/>
      <c r="N91" s="22"/>
    </row>
    <row r="92" spans="1:14" s="7" customFormat="1" ht="15.75" customHeight="1" x14ac:dyDescent="0.2">
      <c r="A92" s="22"/>
      <c r="B92" s="22" t="s">
        <v>155</v>
      </c>
      <c r="C92" s="122">
        <v>203512</v>
      </c>
      <c r="D92" s="22">
        <f t="shared" si="23"/>
        <v>220694</v>
      </c>
      <c r="E92" s="22">
        <f>SUM(F92:G92)</f>
        <v>0</v>
      </c>
      <c r="F92" s="25"/>
      <c r="G92" s="22"/>
      <c r="H92" s="22"/>
      <c r="I92" s="24">
        <v>220694</v>
      </c>
      <c r="J92" s="22"/>
      <c r="K92" s="22"/>
      <c r="L92" s="22"/>
      <c r="M92" s="22"/>
      <c r="N92" s="22"/>
    </row>
    <row r="93" spans="1:14" s="7" customFormat="1" ht="15.75" customHeight="1" x14ac:dyDescent="0.2">
      <c r="A93" s="22"/>
      <c r="B93" s="44" t="s">
        <v>152</v>
      </c>
      <c r="C93" s="123">
        <v>408309</v>
      </c>
      <c r="D93" s="22">
        <f t="shared" si="23"/>
        <v>419646</v>
      </c>
      <c r="E93" s="22">
        <f t="shared" si="24"/>
        <v>0</v>
      </c>
      <c r="F93" s="25"/>
      <c r="G93" s="22"/>
      <c r="H93" s="22"/>
      <c r="I93" s="22">
        <v>419646</v>
      </c>
      <c r="J93" s="22"/>
      <c r="K93" s="22"/>
      <c r="L93" s="22"/>
      <c r="M93" s="22"/>
      <c r="N93" s="22"/>
    </row>
    <row r="94" spans="1:14" s="7" customFormat="1" ht="15.75" customHeight="1" x14ac:dyDescent="0.2">
      <c r="A94" s="22"/>
      <c r="B94" s="45" t="s">
        <v>206</v>
      </c>
      <c r="C94" s="104"/>
      <c r="D94" s="24">
        <f t="shared" si="23"/>
        <v>0</v>
      </c>
      <c r="E94" s="22">
        <f t="shared" si="24"/>
        <v>0</v>
      </c>
      <c r="F94" s="25"/>
      <c r="G94" s="22"/>
      <c r="H94" s="24"/>
      <c r="I94" s="22"/>
      <c r="J94" s="22"/>
      <c r="K94" s="22"/>
      <c r="L94" s="22"/>
      <c r="M94" s="22"/>
      <c r="N94" s="22"/>
    </row>
    <row r="95" spans="1:14" s="7" customFormat="1" ht="15.75" customHeight="1" x14ac:dyDescent="0.2">
      <c r="A95" s="22"/>
      <c r="B95" s="46" t="s">
        <v>145</v>
      </c>
      <c r="C95" s="118">
        <v>19333</v>
      </c>
      <c r="D95" s="24">
        <f t="shared" si="23"/>
        <v>20252</v>
      </c>
      <c r="E95" s="22">
        <f t="shared" si="24"/>
        <v>0</v>
      </c>
      <c r="F95" s="23"/>
      <c r="G95" s="24"/>
      <c r="H95" s="24"/>
      <c r="I95" s="24">
        <v>20252</v>
      </c>
      <c r="J95" s="22"/>
      <c r="K95" s="22"/>
      <c r="L95" s="22"/>
      <c r="M95" s="22"/>
      <c r="N95" s="22"/>
    </row>
    <row r="96" spans="1:14" s="7" customFormat="1" ht="15.75" customHeight="1" x14ac:dyDescent="0.2">
      <c r="A96" s="20"/>
      <c r="B96" s="46" t="s">
        <v>153</v>
      </c>
      <c r="C96" s="118">
        <v>141296</v>
      </c>
      <c r="D96" s="22">
        <f t="shared" si="23"/>
        <v>172587</v>
      </c>
      <c r="E96" s="22">
        <f t="shared" si="24"/>
        <v>0</v>
      </c>
      <c r="F96" s="25"/>
      <c r="G96" s="22"/>
      <c r="H96" s="22"/>
      <c r="I96" s="22">
        <v>172587</v>
      </c>
      <c r="J96" s="22"/>
      <c r="K96" s="22"/>
      <c r="L96" s="41"/>
      <c r="M96" s="41"/>
      <c r="N96" s="32"/>
    </row>
    <row r="97" spans="1:15" s="7" customFormat="1" ht="29.25" customHeight="1" x14ac:dyDescent="0.2">
      <c r="A97" s="20"/>
      <c r="B97" s="46" t="s">
        <v>186</v>
      </c>
      <c r="C97" s="105"/>
      <c r="D97" s="22">
        <f t="shared" si="23"/>
        <v>0</v>
      </c>
      <c r="E97" s="22">
        <f t="shared" si="24"/>
        <v>0</v>
      </c>
      <c r="F97" s="25"/>
      <c r="G97" s="22"/>
      <c r="H97" s="22"/>
      <c r="I97" s="22"/>
      <c r="J97" s="22"/>
      <c r="K97" s="22"/>
      <c r="L97" s="41"/>
      <c r="M97" s="41"/>
      <c r="N97" s="32"/>
    </row>
    <row r="98" spans="1:15" s="7" customFormat="1" ht="27" customHeight="1" x14ac:dyDescent="0.2">
      <c r="A98" s="20"/>
      <c r="B98" s="20" t="s">
        <v>222</v>
      </c>
      <c r="C98" s="118">
        <v>45830</v>
      </c>
      <c r="D98" s="22">
        <f t="shared" si="23"/>
        <v>0</v>
      </c>
      <c r="E98" s="22">
        <f t="shared" si="24"/>
        <v>0</v>
      </c>
      <c r="F98" s="25"/>
      <c r="G98" s="22"/>
      <c r="H98" s="22"/>
      <c r="I98" s="22"/>
      <c r="J98" s="22"/>
      <c r="K98" s="22"/>
      <c r="L98" s="41"/>
      <c r="M98" s="41"/>
      <c r="N98" s="32"/>
    </row>
    <row r="99" spans="1:15" s="7" customFormat="1" ht="24.75" customHeight="1" x14ac:dyDescent="0.2">
      <c r="A99" s="70"/>
      <c r="B99" s="130" t="s">
        <v>233</v>
      </c>
      <c r="C99" s="131"/>
      <c r="D99" s="26">
        <f t="shared" si="23"/>
        <v>415400</v>
      </c>
      <c r="E99" s="26">
        <f t="shared" si="24"/>
        <v>0</v>
      </c>
      <c r="F99" s="71"/>
      <c r="G99" s="26"/>
      <c r="H99" s="26">
        <v>415400</v>
      </c>
      <c r="I99" s="26"/>
      <c r="J99" s="26"/>
      <c r="K99" s="26"/>
      <c r="L99" s="72"/>
      <c r="M99" s="72"/>
      <c r="N99" s="73"/>
      <c r="O99" s="114"/>
    </row>
    <row r="100" spans="1:15" s="12" customFormat="1" ht="15.75" customHeight="1" x14ac:dyDescent="0.2">
      <c r="A100" s="30" t="s">
        <v>129</v>
      </c>
      <c r="B100" s="30" t="s">
        <v>123</v>
      </c>
      <c r="C100" s="47">
        <f t="shared" ref="C100:N100" si="25">C84+C80+C78+C71+C60</f>
        <v>3586229</v>
      </c>
      <c r="D100" s="18">
        <f t="shared" si="25"/>
        <v>4708157</v>
      </c>
      <c r="E100" s="18">
        <f t="shared" si="25"/>
        <v>246157</v>
      </c>
      <c r="F100" s="18">
        <f t="shared" si="25"/>
        <v>198369</v>
      </c>
      <c r="G100" s="18">
        <f t="shared" si="25"/>
        <v>47788</v>
      </c>
      <c r="H100" s="18">
        <f t="shared" si="25"/>
        <v>1267002</v>
      </c>
      <c r="I100" s="18">
        <f t="shared" si="25"/>
        <v>970765</v>
      </c>
      <c r="J100" s="18">
        <f t="shared" si="25"/>
        <v>0</v>
      </c>
      <c r="K100" s="18">
        <f t="shared" si="25"/>
        <v>1937306</v>
      </c>
      <c r="L100" s="18">
        <f t="shared" si="25"/>
        <v>0</v>
      </c>
      <c r="M100" s="18">
        <f t="shared" si="25"/>
        <v>286927</v>
      </c>
      <c r="N100" s="18">
        <f t="shared" si="25"/>
        <v>0</v>
      </c>
    </row>
    <row r="101" spans="1:15" s="7" customFormat="1" ht="15.75" customHeight="1" x14ac:dyDescent="0.2">
      <c r="A101" s="30" t="s">
        <v>130</v>
      </c>
      <c r="B101" s="30" t="s">
        <v>24</v>
      </c>
      <c r="C101" s="47">
        <f t="shared" ref="C101:N101" si="26">SUM(C102:C108)</f>
        <v>102384</v>
      </c>
      <c r="D101" s="47">
        <f t="shared" si="26"/>
        <v>56818</v>
      </c>
      <c r="E101" s="47">
        <f t="shared" si="26"/>
        <v>7500</v>
      </c>
      <c r="F101" s="47">
        <f t="shared" si="26"/>
        <v>6000</v>
      </c>
      <c r="G101" s="47">
        <f t="shared" si="26"/>
        <v>1500</v>
      </c>
      <c r="H101" s="47">
        <f t="shared" si="26"/>
        <v>49318</v>
      </c>
      <c r="I101" s="47">
        <f t="shared" si="26"/>
        <v>0</v>
      </c>
      <c r="J101" s="47">
        <f t="shared" si="26"/>
        <v>0</v>
      </c>
      <c r="K101" s="47">
        <f t="shared" si="26"/>
        <v>0</v>
      </c>
      <c r="L101" s="47">
        <f t="shared" si="26"/>
        <v>0</v>
      </c>
      <c r="M101" s="47">
        <f t="shared" si="26"/>
        <v>0</v>
      </c>
      <c r="N101" s="47">
        <f t="shared" si="26"/>
        <v>0</v>
      </c>
    </row>
    <row r="102" spans="1:15" s="7" customFormat="1" ht="15.75" customHeight="1" x14ac:dyDescent="0.2">
      <c r="A102" s="27"/>
      <c r="B102" s="21" t="s">
        <v>49</v>
      </c>
      <c r="C102" s="117">
        <v>1707</v>
      </c>
      <c r="D102" s="22">
        <f t="shared" ref="D102:D108" si="27">SUM(E102,H102,I102:N102)</f>
        <v>4560</v>
      </c>
      <c r="E102" s="22">
        <f t="shared" ref="E102:E108" si="28">SUM(F102:G102)</f>
        <v>0</v>
      </c>
      <c r="F102" s="22"/>
      <c r="G102" s="22"/>
      <c r="H102" s="22">
        <v>4560</v>
      </c>
      <c r="I102" s="22"/>
      <c r="J102" s="22"/>
      <c r="K102" s="22"/>
      <c r="L102" s="22"/>
      <c r="M102" s="22"/>
      <c r="N102" s="22"/>
    </row>
    <row r="103" spans="1:15" s="7" customFormat="1" ht="15.75" customHeight="1" x14ac:dyDescent="0.2">
      <c r="A103" s="27"/>
      <c r="B103" s="21" t="s">
        <v>89</v>
      </c>
      <c r="C103" s="117">
        <v>2155</v>
      </c>
      <c r="D103" s="22">
        <f t="shared" si="27"/>
        <v>6790</v>
      </c>
      <c r="E103" s="22">
        <f t="shared" si="28"/>
        <v>0</v>
      </c>
      <c r="F103" s="22"/>
      <c r="G103" s="22"/>
      <c r="H103" s="22">
        <v>6790</v>
      </c>
      <c r="I103" s="22"/>
      <c r="J103" s="22"/>
      <c r="K103" s="22"/>
      <c r="L103" s="22"/>
      <c r="M103" s="22"/>
      <c r="N103" s="22"/>
    </row>
    <row r="104" spans="1:15" s="7" customFormat="1" ht="15.75" customHeight="1" x14ac:dyDescent="0.2">
      <c r="A104" s="27"/>
      <c r="B104" s="21" t="s">
        <v>109</v>
      </c>
      <c r="C104" s="117">
        <v>3789</v>
      </c>
      <c r="D104" s="22">
        <f t="shared" si="27"/>
        <v>5250</v>
      </c>
      <c r="E104" s="22">
        <f t="shared" si="28"/>
        <v>0</v>
      </c>
      <c r="F104" s="22"/>
      <c r="G104" s="22"/>
      <c r="H104" s="22">
        <v>5250</v>
      </c>
      <c r="I104" s="22"/>
      <c r="J104" s="22"/>
      <c r="K104" s="22"/>
      <c r="L104" s="22"/>
      <c r="M104" s="22"/>
      <c r="N104" s="22"/>
    </row>
    <row r="105" spans="1:15" s="7" customFormat="1" ht="15.75" customHeight="1" x14ac:dyDescent="0.2">
      <c r="A105" s="27"/>
      <c r="B105" s="21" t="s">
        <v>100</v>
      </c>
      <c r="C105" s="117">
        <v>2737</v>
      </c>
      <c r="D105" s="22">
        <f t="shared" si="27"/>
        <v>4720</v>
      </c>
      <c r="E105" s="22">
        <f t="shared" si="28"/>
        <v>0</v>
      </c>
      <c r="F105" s="22"/>
      <c r="G105" s="22"/>
      <c r="H105" s="24">
        <v>4720</v>
      </c>
      <c r="I105" s="22"/>
      <c r="J105" s="22"/>
      <c r="K105" s="22"/>
      <c r="L105" s="22"/>
      <c r="M105" s="22"/>
      <c r="N105" s="22"/>
    </row>
    <row r="106" spans="1:15" s="7" customFormat="1" ht="15.75" customHeight="1" x14ac:dyDescent="0.2">
      <c r="A106" s="27"/>
      <c r="B106" s="21" t="s">
        <v>135</v>
      </c>
      <c r="C106" s="117">
        <v>1098</v>
      </c>
      <c r="D106" s="22">
        <f t="shared" si="27"/>
        <v>2200</v>
      </c>
      <c r="E106" s="22">
        <f t="shared" si="28"/>
        <v>0</v>
      </c>
      <c r="F106" s="22"/>
      <c r="G106" s="22"/>
      <c r="H106" s="22">
        <v>2200</v>
      </c>
      <c r="I106" s="22"/>
      <c r="J106" s="22"/>
      <c r="K106" s="22"/>
      <c r="L106" s="22"/>
      <c r="M106" s="22"/>
      <c r="N106" s="22"/>
    </row>
    <row r="107" spans="1:15" s="7" customFormat="1" ht="15.75" customHeight="1" x14ac:dyDescent="0.2">
      <c r="A107" s="27"/>
      <c r="B107" s="21" t="s">
        <v>88</v>
      </c>
      <c r="C107" s="117">
        <v>1565</v>
      </c>
      <c r="D107" s="22">
        <f t="shared" si="27"/>
        <v>3073</v>
      </c>
      <c r="E107" s="22">
        <f t="shared" si="28"/>
        <v>0</v>
      </c>
      <c r="F107" s="22"/>
      <c r="G107" s="22"/>
      <c r="H107" s="22">
        <v>3073</v>
      </c>
      <c r="I107" s="22"/>
      <c r="J107" s="22"/>
      <c r="K107" s="22"/>
      <c r="L107" s="22"/>
      <c r="M107" s="22"/>
      <c r="N107" s="22"/>
    </row>
    <row r="108" spans="1:15" s="7" customFormat="1" ht="29.25" customHeight="1" x14ac:dyDescent="0.2">
      <c r="A108" s="27"/>
      <c r="B108" s="21" t="s">
        <v>193</v>
      </c>
      <c r="C108" s="117">
        <v>89333</v>
      </c>
      <c r="D108" s="22">
        <f t="shared" si="27"/>
        <v>30225</v>
      </c>
      <c r="E108" s="22">
        <f t="shared" si="28"/>
        <v>7500</v>
      </c>
      <c r="F108" s="22">
        <v>6000</v>
      </c>
      <c r="G108" s="22">
        <v>1500</v>
      </c>
      <c r="H108" s="22">
        <v>22725</v>
      </c>
      <c r="I108" s="22"/>
      <c r="J108" s="22"/>
      <c r="K108" s="22"/>
      <c r="L108" s="22"/>
      <c r="M108" s="22"/>
      <c r="N108" s="22"/>
    </row>
    <row r="109" spans="1:15" s="7" customFormat="1" ht="15.75" customHeight="1" x14ac:dyDescent="0.2">
      <c r="A109" s="27" t="s">
        <v>25</v>
      </c>
      <c r="B109" s="27" t="s">
        <v>26</v>
      </c>
      <c r="C109" s="103">
        <f t="shared" ref="C109:N109" si="29">SUM(C110:C115)</f>
        <v>520786</v>
      </c>
      <c r="D109" s="29">
        <f t="shared" si="29"/>
        <v>539476</v>
      </c>
      <c r="E109" s="29">
        <f t="shared" si="29"/>
        <v>218630</v>
      </c>
      <c r="F109" s="29">
        <f t="shared" si="29"/>
        <v>175946</v>
      </c>
      <c r="G109" s="29">
        <f t="shared" si="29"/>
        <v>42684</v>
      </c>
      <c r="H109" s="29">
        <f t="shared" si="29"/>
        <v>253196</v>
      </c>
      <c r="I109" s="29">
        <f t="shared" si="29"/>
        <v>63950</v>
      </c>
      <c r="J109" s="29">
        <f t="shared" si="29"/>
        <v>0</v>
      </c>
      <c r="K109" s="29">
        <f t="shared" si="29"/>
        <v>3700</v>
      </c>
      <c r="L109" s="29">
        <f t="shared" si="29"/>
        <v>0</v>
      </c>
      <c r="M109" s="29">
        <f t="shared" si="29"/>
        <v>0</v>
      </c>
      <c r="N109" s="29">
        <f t="shared" si="29"/>
        <v>0</v>
      </c>
    </row>
    <row r="110" spans="1:15" s="7" customFormat="1" ht="15.75" customHeight="1" x14ac:dyDescent="0.2">
      <c r="A110" s="1"/>
      <c r="B110" s="21" t="s">
        <v>180</v>
      </c>
      <c r="C110" s="117">
        <v>349824</v>
      </c>
      <c r="D110" s="22">
        <f t="shared" ref="D110:D115" si="30">SUM(E110,H110,I110:N110)</f>
        <v>362714</v>
      </c>
      <c r="E110" s="22">
        <f t="shared" ref="E110:E134" si="31">SUM(F110:G110)</f>
        <v>170952</v>
      </c>
      <c r="F110" s="24">
        <v>137523</v>
      </c>
      <c r="G110" s="24">
        <v>33429</v>
      </c>
      <c r="H110" s="22">
        <v>190762</v>
      </c>
      <c r="I110" s="22"/>
      <c r="J110" s="22"/>
      <c r="K110" s="22">
        <v>1000</v>
      </c>
      <c r="L110" s="22"/>
      <c r="M110" s="22"/>
      <c r="N110" s="22"/>
    </row>
    <row r="111" spans="1:15" s="7" customFormat="1" ht="15.75" customHeight="1" x14ac:dyDescent="0.2">
      <c r="A111" s="20"/>
      <c r="B111" s="21" t="s">
        <v>166</v>
      </c>
      <c r="C111" s="117">
        <v>4662</v>
      </c>
      <c r="D111" s="22">
        <f t="shared" si="30"/>
        <v>10546</v>
      </c>
      <c r="E111" s="22">
        <f t="shared" si="31"/>
        <v>496</v>
      </c>
      <c r="F111" s="24">
        <v>400</v>
      </c>
      <c r="G111" s="24">
        <v>96</v>
      </c>
      <c r="H111" s="22">
        <v>8550</v>
      </c>
      <c r="I111" s="22"/>
      <c r="J111" s="22"/>
      <c r="K111" s="22">
        <v>1500</v>
      </c>
      <c r="L111" s="22"/>
      <c r="M111" s="22"/>
      <c r="N111" s="22"/>
    </row>
    <row r="112" spans="1:15" s="7" customFormat="1" ht="15.75" customHeight="1" x14ac:dyDescent="0.2">
      <c r="A112" s="20"/>
      <c r="B112" s="21" t="s">
        <v>27</v>
      </c>
      <c r="C112" s="117">
        <v>26208</v>
      </c>
      <c r="D112" s="22">
        <f t="shared" si="30"/>
        <v>27772</v>
      </c>
      <c r="E112" s="22">
        <f t="shared" si="31"/>
        <v>18416</v>
      </c>
      <c r="F112" s="24">
        <v>14841</v>
      </c>
      <c r="G112" s="24">
        <v>3575</v>
      </c>
      <c r="H112" s="24">
        <v>8156</v>
      </c>
      <c r="I112" s="22"/>
      <c r="J112" s="22"/>
      <c r="K112" s="22">
        <v>1200</v>
      </c>
      <c r="L112" s="22"/>
      <c r="M112" s="22"/>
      <c r="N112" s="22"/>
    </row>
    <row r="113" spans="1:14" s="7" customFormat="1" ht="31.5" customHeight="1" x14ac:dyDescent="0.2">
      <c r="A113" s="20"/>
      <c r="B113" s="21" t="s">
        <v>204</v>
      </c>
      <c r="C113" s="117">
        <v>32878</v>
      </c>
      <c r="D113" s="22">
        <f t="shared" si="30"/>
        <v>46342</v>
      </c>
      <c r="E113" s="22">
        <f t="shared" si="31"/>
        <v>21321</v>
      </c>
      <c r="F113" s="24">
        <v>17182</v>
      </c>
      <c r="G113" s="24">
        <v>4139</v>
      </c>
      <c r="H113" s="24">
        <v>25021</v>
      </c>
      <c r="I113" s="22"/>
      <c r="J113" s="22"/>
      <c r="K113" s="22"/>
      <c r="L113" s="22"/>
      <c r="M113" s="22"/>
      <c r="N113" s="22"/>
    </row>
    <row r="114" spans="1:14" s="7" customFormat="1" ht="15.75" customHeight="1" x14ac:dyDescent="0.2">
      <c r="A114" s="20"/>
      <c r="B114" s="21" t="s">
        <v>189</v>
      </c>
      <c r="C114" s="117">
        <v>27272</v>
      </c>
      <c r="D114" s="22">
        <f>SUM(E114,H114,I114:N114)</f>
        <v>0</v>
      </c>
      <c r="E114" s="22">
        <f>SUM(F114:G114)</f>
        <v>0</v>
      </c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s="7" customFormat="1" ht="15.75" customHeight="1" x14ac:dyDescent="0.2">
      <c r="A115" s="20"/>
      <c r="B115" s="21" t="s">
        <v>28</v>
      </c>
      <c r="C115" s="117">
        <v>79942</v>
      </c>
      <c r="D115" s="22">
        <f t="shared" si="30"/>
        <v>92102</v>
      </c>
      <c r="E115" s="22">
        <f>SUM(F115:G115)</f>
        <v>7445</v>
      </c>
      <c r="F115" s="22">
        <v>6000</v>
      </c>
      <c r="G115" s="22">
        <v>1445</v>
      </c>
      <c r="H115" s="22">
        <v>20707</v>
      </c>
      <c r="I115" s="22">
        <v>63950</v>
      </c>
      <c r="J115" s="22"/>
      <c r="K115" s="22"/>
      <c r="L115" s="22"/>
      <c r="M115" s="22"/>
      <c r="N115" s="22"/>
    </row>
    <row r="116" spans="1:14" s="12" customFormat="1" ht="15.75" customHeight="1" x14ac:dyDescent="0.2">
      <c r="A116" s="27" t="s">
        <v>29</v>
      </c>
      <c r="B116" s="27" t="s">
        <v>30</v>
      </c>
      <c r="C116" s="103">
        <f t="shared" ref="C116:N116" si="32">SUM(C117:C127)</f>
        <v>321801</v>
      </c>
      <c r="D116" s="29">
        <f t="shared" si="32"/>
        <v>351833</v>
      </c>
      <c r="E116" s="29">
        <f t="shared" si="32"/>
        <v>225313</v>
      </c>
      <c r="F116" s="29">
        <f t="shared" si="32"/>
        <v>182076</v>
      </c>
      <c r="G116" s="29">
        <f t="shared" si="32"/>
        <v>43237</v>
      </c>
      <c r="H116" s="29">
        <f t="shared" si="32"/>
        <v>94508</v>
      </c>
      <c r="I116" s="29">
        <f t="shared" si="32"/>
        <v>0</v>
      </c>
      <c r="J116" s="29">
        <f t="shared" si="32"/>
        <v>0</v>
      </c>
      <c r="K116" s="29">
        <f t="shared" si="32"/>
        <v>32012</v>
      </c>
      <c r="L116" s="29">
        <f t="shared" si="32"/>
        <v>0</v>
      </c>
      <c r="M116" s="29">
        <f t="shared" si="32"/>
        <v>0</v>
      </c>
      <c r="N116" s="29">
        <f t="shared" si="32"/>
        <v>0</v>
      </c>
    </row>
    <row r="117" spans="1:14" s="7" customFormat="1" ht="15.75" customHeight="1" x14ac:dyDescent="0.2">
      <c r="A117" s="20"/>
      <c r="B117" s="21" t="s">
        <v>31</v>
      </c>
      <c r="C117" s="117">
        <v>195122</v>
      </c>
      <c r="D117" s="22">
        <f>SUM(E117,H117,I117:N117)</f>
        <v>208906</v>
      </c>
      <c r="E117" s="22">
        <f t="shared" si="31"/>
        <v>140265</v>
      </c>
      <c r="F117" s="24">
        <v>112765</v>
      </c>
      <c r="G117" s="24">
        <v>27500</v>
      </c>
      <c r="H117" s="24">
        <v>50231</v>
      </c>
      <c r="I117" s="22"/>
      <c r="J117" s="22"/>
      <c r="K117" s="22">
        <v>18410</v>
      </c>
      <c r="L117" s="22"/>
      <c r="M117" s="22"/>
      <c r="N117" s="22"/>
    </row>
    <row r="118" spans="1:14" s="7" customFormat="1" ht="15.75" customHeight="1" x14ac:dyDescent="0.2">
      <c r="A118" s="20"/>
      <c r="B118" s="21" t="s">
        <v>32</v>
      </c>
      <c r="C118" s="117">
        <v>11149</v>
      </c>
      <c r="D118" s="22">
        <f t="shared" ref="D118:D127" si="33">SUM(E118,H118,I118:N118)</f>
        <v>13142</v>
      </c>
      <c r="E118" s="22">
        <f>SUM(F118:G118)</f>
        <v>7779</v>
      </c>
      <c r="F118" s="24">
        <v>6346</v>
      </c>
      <c r="G118" s="24">
        <v>1433</v>
      </c>
      <c r="H118" s="24">
        <v>4483</v>
      </c>
      <c r="I118" s="22"/>
      <c r="J118" s="22"/>
      <c r="K118" s="22">
        <v>880</v>
      </c>
      <c r="L118" s="22"/>
      <c r="M118" s="22"/>
      <c r="N118" s="22"/>
    </row>
    <row r="119" spans="1:14" s="7" customFormat="1" ht="15.75" customHeight="1" x14ac:dyDescent="0.2">
      <c r="A119" s="20"/>
      <c r="B119" s="21" t="s">
        <v>140</v>
      </c>
      <c r="C119" s="117">
        <v>16329</v>
      </c>
      <c r="D119" s="22">
        <f>SUM(E119,H119,I119:N119)</f>
        <v>13098</v>
      </c>
      <c r="E119" s="22">
        <f>SUM(F119:G119)</f>
        <v>7475</v>
      </c>
      <c r="F119" s="24">
        <v>6056</v>
      </c>
      <c r="G119" s="24">
        <v>1419</v>
      </c>
      <c r="H119" s="24">
        <v>3513</v>
      </c>
      <c r="I119" s="22"/>
      <c r="J119" s="22"/>
      <c r="K119" s="22">
        <v>2110</v>
      </c>
      <c r="L119" s="22"/>
      <c r="M119" s="22"/>
      <c r="N119" s="22"/>
    </row>
    <row r="120" spans="1:14" s="7" customFormat="1" ht="15.75" customHeight="1" x14ac:dyDescent="0.2">
      <c r="A120" s="20"/>
      <c r="B120" s="21" t="s">
        <v>141</v>
      </c>
      <c r="C120" s="117">
        <v>11899</v>
      </c>
      <c r="D120" s="22">
        <f t="shared" si="33"/>
        <v>11974</v>
      </c>
      <c r="E120" s="22">
        <f>SUM(F120:G120)</f>
        <v>7464</v>
      </c>
      <c r="F120" s="24">
        <v>6046</v>
      </c>
      <c r="G120" s="24">
        <v>1418</v>
      </c>
      <c r="H120" s="24">
        <v>3850</v>
      </c>
      <c r="I120" s="22"/>
      <c r="J120" s="22"/>
      <c r="K120" s="22">
        <v>660</v>
      </c>
      <c r="L120" s="22"/>
      <c r="M120" s="22"/>
      <c r="N120" s="22"/>
    </row>
    <row r="121" spans="1:14" s="7" customFormat="1" ht="15.75" customHeight="1" x14ac:dyDescent="0.2">
      <c r="A121" s="20"/>
      <c r="B121" s="21" t="s">
        <v>33</v>
      </c>
      <c r="C121" s="117">
        <v>13098</v>
      </c>
      <c r="D121" s="22">
        <f t="shared" si="33"/>
        <v>18246</v>
      </c>
      <c r="E121" s="22">
        <f>SUM(F121:G121)</f>
        <v>10713</v>
      </c>
      <c r="F121" s="24">
        <v>8787</v>
      </c>
      <c r="G121" s="24">
        <v>1926</v>
      </c>
      <c r="H121" s="24">
        <v>6653</v>
      </c>
      <c r="I121" s="22"/>
      <c r="J121" s="22"/>
      <c r="K121" s="22">
        <v>880</v>
      </c>
      <c r="L121" s="22"/>
      <c r="M121" s="22"/>
      <c r="N121" s="22"/>
    </row>
    <row r="122" spans="1:14" s="7" customFormat="1" ht="15.75" customHeight="1" x14ac:dyDescent="0.2">
      <c r="A122" s="20"/>
      <c r="B122" s="21" t="s">
        <v>34</v>
      </c>
      <c r="C122" s="117">
        <v>14387</v>
      </c>
      <c r="D122" s="22">
        <f t="shared" si="33"/>
        <v>16506</v>
      </c>
      <c r="E122" s="22">
        <f t="shared" si="31"/>
        <v>10083</v>
      </c>
      <c r="F122" s="24">
        <v>8187</v>
      </c>
      <c r="G122" s="24">
        <v>1896</v>
      </c>
      <c r="H122" s="24">
        <v>4343</v>
      </c>
      <c r="I122" s="22"/>
      <c r="J122" s="22"/>
      <c r="K122" s="22">
        <v>2080</v>
      </c>
      <c r="L122" s="22"/>
      <c r="M122" s="22"/>
      <c r="N122" s="22"/>
    </row>
    <row r="123" spans="1:14" s="7" customFormat="1" ht="15.75" customHeight="1" x14ac:dyDescent="0.2">
      <c r="A123" s="20"/>
      <c r="B123" s="21" t="s">
        <v>35</v>
      </c>
      <c r="C123" s="117">
        <v>9946</v>
      </c>
      <c r="D123" s="22">
        <f t="shared" si="33"/>
        <v>12546</v>
      </c>
      <c r="E123" s="22">
        <f>SUM(F123:G123)</f>
        <v>7378</v>
      </c>
      <c r="F123" s="24">
        <v>5964</v>
      </c>
      <c r="G123" s="24">
        <v>1414</v>
      </c>
      <c r="H123" s="24">
        <v>2976</v>
      </c>
      <c r="I123" s="22"/>
      <c r="J123" s="22"/>
      <c r="K123" s="22">
        <v>2192</v>
      </c>
      <c r="L123" s="22"/>
      <c r="M123" s="22"/>
      <c r="N123" s="22"/>
    </row>
    <row r="124" spans="1:14" s="7" customFormat="1" ht="15.75" customHeight="1" x14ac:dyDescent="0.2">
      <c r="A124" s="20"/>
      <c r="B124" s="21" t="s">
        <v>142</v>
      </c>
      <c r="C124" s="117">
        <v>16024</v>
      </c>
      <c r="D124" s="22">
        <f>SUM(E124,H124,I124:N124)</f>
        <v>18917</v>
      </c>
      <c r="E124" s="22">
        <f>SUM(F124:G124)</f>
        <v>10031</v>
      </c>
      <c r="F124" s="24">
        <v>8137</v>
      </c>
      <c r="G124" s="24">
        <v>1894</v>
      </c>
      <c r="H124" s="24">
        <v>8006</v>
      </c>
      <c r="I124" s="22"/>
      <c r="J124" s="22"/>
      <c r="K124" s="22">
        <v>880</v>
      </c>
      <c r="L124" s="22"/>
      <c r="M124" s="22"/>
      <c r="N124" s="22"/>
    </row>
    <row r="125" spans="1:14" s="7" customFormat="1" ht="15.75" customHeight="1" x14ac:dyDescent="0.2">
      <c r="A125" s="20"/>
      <c r="B125" s="21" t="s">
        <v>36</v>
      </c>
      <c r="C125" s="117">
        <v>13431</v>
      </c>
      <c r="D125" s="22">
        <f t="shared" si="33"/>
        <v>12988</v>
      </c>
      <c r="E125" s="22">
        <f>SUM(F125:G125)</f>
        <v>8252</v>
      </c>
      <c r="F125" s="24">
        <v>6796</v>
      </c>
      <c r="G125" s="24">
        <v>1456</v>
      </c>
      <c r="H125" s="24">
        <v>3856</v>
      </c>
      <c r="I125" s="22"/>
      <c r="J125" s="22"/>
      <c r="K125" s="22">
        <v>880</v>
      </c>
      <c r="L125" s="22"/>
      <c r="M125" s="22"/>
      <c r="N125" s="22"/>
    </row>
    <row r="126" spans="1:14" s="7" customFormat="1" ht="15.75" customHeight="1" x14ac:dyDescent="0.2">
      <c r="A126" s="20"/>
      <c r="B126" s="21" t="s">
        <v>37</v>
      </c>
      <c r="C126" s="117">
        <v>10292</v>
      </c>
      <c r="D126" s="22">
        <f t="shared" si="33"/>
        <v>13727</v>
      </c>
      <c r="E126" s="22">
        <f t="shared" si="31"/>
        <v>8199</v>
      </c>
      <c r="F126" s="24">
        <v>6746</v>
      </c>
      <c r="G126" s="24">
        <v>1453</v>
      </c>
      <c r="H126" s="24">
        <v>3148</v>
      </c>
      <c r="I126" s="22"/>
      <c r="J126" s="22"/>
      <c r="K126" s="22">
        <v>2380</v>
      </c>
      <c r="L126" s="22"/>
      <c r="M126" s="22"/>
      <c r="N126" s="22"/>
    </row>
    <row r="127" spans="1:14" s="7" customFormat="1" ht="15.75" customHeight="1" x14ac:dyDescent="0.2">
      <c r="A127" s="20"/>
      <c r="B127" s="21" t="s">
        <v>38</v>
      </c>
      <c r="C127" s="117">
        <v>10124</v>
      </c>
      <c r="D127" s="22">
        <f t="shared" si="33"/>
        <v>11783</v>
      </c>
      <c r="E127" s="22">
        <f t="shared" si="31"/>
        <v>7674</v>
      </c>
      <c r="F127" s="24">
        <v>6246</v>
      </c>
      <c r="G127" s="24">
        <v>1428</v>
      </c>
      <c r="H127" s="24">
        <v>3449</v>
      </c>
      <c r="I127" s="22"/>
      <c r="J127" s="22"/>
      <c r="K127" s="22">
        <v>660</v>
      </c>
      <c r="L127" s="22"/>
      <c r="M127" s="22"/>
      <c r="N127" s="22"/>
    </row>
    <row r="128" spans="1:14" s="12" customFormat="1" ht="15.75" customHeight="1" x14ac:dyDescent="0.2">
      <c r="A128" s="27" t="s">
        <v>39</v>
      </c>
      <c r="B128" s="27" t="s">
        <v>40</v>
      </c>
      <c r="C128" s="48">
        <f t="shared" ref="C128:N128" si="34">SUM(C129:C137)</f>
        <v>1012203</v>
      </c>
      <c r="D128" s="48">
        <f t="shared" si="34"/>
        <v>941839</v>
      </c>
      <c r="E128" s="48">
        <f t="shared" si="34"/>
        <v>285935</v>
      </c>
      <c r="F128" s="48">
        <f t="shared" si="34"/>
        <v>230179</v>
      </c>
      <c r="G128" s="48">
        <f t="shared" si="34"/>
        <v>55756</v>
      </c>
      <c r="H128" s="48">
        <f t="shared" si="34"/>
        <v>638990</v>
      </c>
      <c r="I128" s="48">
        <f t="shared" si="34"/>
        <v>0</v>
      </c>
      <c r="J128" s="48">
        <f t="shared" si="34"/>
        <v>0</v>
      </c>
      <c r="K128" s="48">
        <f t="shared" si="34"/>
        <v>16914</v>
      </c>
      <c r="L128" s="48">
        <f t="shared" si="34"/>
        <v>0</v>
      </c>
      <c r="M128" s="48">
        <f t="shared" si="34"/>
        <v>0</v>
      </c>
      <c r="N128" s="48">
        <f t="shared" si="34"/>
        <v>0</v>
      </c>
    </row>
    <row r="129" spans="1:14" s="7" customFormat="1" ht="15.75" customHeight="1" x14ac:dyDescent="0.2">
      <c r="A129" s="20"/>
      <c r="B129" s="21" t="s">
        <v>41</v>
      </c>
      <c r="C129" s="117">
        <v>132328</v>
      </c>
      <c r="D129" s="22">
        <f>SUM(E129,H129,I129:N129)</f>
        <v>108677</v>
      </c>
      <c r="E129" s="22">
        <f t="shared" si="31"/>
        <v>37304</v>
      </c>
      <c r="F129" s="24">
        <v>30062</v>
      </c>
      <c r="G129" s="24">
        <v>7242</v>
      </c>
      <c r="H129" s="24">
        <v>63373</v>
      </c>
      <c r="I129" s="22"/>
      <c r="J129" s="22"/>
      <c r="K129" s="22">
        <v>8000</v>
      </c>
      <c r="L129" s="22"/>
      <c r="M129" s="22"/>
      <c r="N129" s="22"/>
    </row>
    <row r="130" spans="1:14" s="7" customFormat="1" ht="15.75" customHeight="1" x14ac:dyDescent="0.2">
      <c r="A130" s="20"/>
      <c r="B130" s="21" t="s">
        <v>42</v>
      </c>
      <c r="C130" s="117">
        <v>61899</v>
      </c>
      <c r="D130" s="22">
        <f t="shared" ref="D130:D137" si="35">SUM(E130,H130,I130:N130)</f>
        <v>50547</v>
      </c>
      <c r="E130" s="22">
        <f t="shared" si="31"/>
        <v>22841</v>
      </c>
      <c r="F130" s="24">
        <v>18407</v>
      </c>
      <c r="G130" s="24">
        <v>4434</v>
      </c>
      <c r="H130" s="24">
        <v>24306</v>
      </c>
      <c r="I130" s="22"/>
      <c r="J130" s="22"/>
      <c r="K130" s="22">
        <v>3400</v>
      </c>
      <c r="L130" s="22"/>
      <c r="M130" s="22"/>
      <c r="N130" s="22"/>
    </row>
    <row r="131" spans="1:14" s="7" customFormat="1" ht="15.75" customHeight="1" x14ac:dyDescent="0.2">
      <c r="A131" s="20"/>
      <c r="B131" s="21" t="s">
        <v>43</v>
      </c>
      <c r="C131" s="117">
        <v>225257</v>
      </c>
      <c r="D131" s="22">
        <f t="shared" si="35"/>
        <v>270977</v>
      </c>
      <c r="E131" s="22">
        <f t="shared" si="31"/>
        <v>155825</v>
      </c>
      <c r="F131" s="24">
        <v>125333</v>
      </c>
      <c r="G131" s="24">
        <v>30492</v>
      </c>
      <c r="H131" s="24">
        <v>113219</v>
      </c>
      <c r="I131" s="22"/>
      <c r="J131" s="22"/>
      <c r="K131" s="24">
        <v>1933</v>
      </c>
      <c r="L131" s="22"/>
      <c r="M131" s="22"/>
      <c r="N131" s="22"/>
    </row>
    <row r="132" spans="1:14" s="7" customFormat="1" ht="15.75" customHeight="1" x14ac:dyDescent="0.2">
      <c r="A132" s="20"/>
      <c r="B132" s="21" t="s">
        <v>44</v>
      </c>
      <c r="C132" s="117">
        <v>5125</v>
      </c>
      <c r="D132" s="22">
        <f t="shared" si="35"/>
        <v>11640</v>
      </c>
      <c r="E132" s="22">
        <f t="shared" si="31"/>
        <v>0</v>
      </c>
      <c r="F132" s="24"/>
      <c r="G132" s="24"/>
      <c r="H132" s="24">
        <v>9259</v>
      </c>
      <c r="I132" s="22"/>
      <c r="J132" s="22"/>
      <c r="K132" s="22">
        <v>2381</v>
      </c>
      <c r="L132" s="22"/>
      <c r="M132" s="22"/>
      <c r="N132" s="22"/>
    </row>
    <row r="133" spans="1:14" s="7" customFormat="1" ht="15.75" customHeight="1" x14ac:dyDescent="0.2">
      <c r="A133" s="20"/>
      <c r="B133" s="21" t="s">
        <v>45</v>
      </c>
      <c r="C133" s="117">
        <v>50783</v>
      </c>
      <c r="D133" s="22">
        <f t="shared" si="35"/>
        <v>49419</v>
      </c>
      <c r="E133" s="22">
        <f t="shared" si="31"/>
        <v>16167</v>
      </c>
      <c r="F133" s="24">
        <v>13028</v>
      </c>
      <c r="G133" s="24">
        <v>3139</v>
      </c>
      <c r="H133" s="24">
        <v>32052</v>
      </c>
      <c r="I133" s="22"/>
      <c r="J133" s="22"/>
      <c r="K133" s="22">
        <v>1200</v>
      </c>
      <c r="L133" s="22"/>
      <c r="M133" s="22"/>
      <c r="N133" s="22"/>
    </row>
    <row r="134" spans="1:14" s="7" customFormat="1" ht="15.75" customHeight="1" x14ac:dyDescent="0.2">
      <c r="A134" s="20"/>
      <c r="B134" s="21" t="s">
        <v>46</v>
      </c>
      <c r="C134" s="117">
        <v>225073</v>
      </c>
      <c r="D134" s="22">
        <f t="shared" si="35"/>
        <v>103169</v>
      </c>
      <c r="E134" s="22">
        <f t="shared" si="31"/>
        <v>35279</v>
      </c>
      <c r="F134" s="24">
        <v>28425</v>
      </c>
      <c r="G134" s="24">
        <v>6854</v>
      </c>
      <c r="H134" s="24">
        <v>67890</v>
      </c>
      <c r="I134" s="22"/>
      <c r="J134" s="22"/>
      <c r="K134" s="22"/>
      <c r="L134" s="22"/>
      <c r="M134" s="22"/>
      <c r="N134" s="22"/>
    </row>
    <row r="135" spans="1:14" s="7" customFormat="1" ht="15.75" customHeight="1" x14ac:dyDescent="0.2">
      <c r="A135" s="20"/>
      <c r="B135" s="21" t="s">
        <v>47</v>
      </c>
      <c r="C135" s="117">
        <v>217089</v>
      </c>
      <c r="D135" s="22">
        <f t="shared" si="35"/>
        <v>242635</v>
      </c>
      <c r="E135" s="22">
        <f>SUM(F135:G135)</f>
        <v>18519</v>
      </c>
      <c r="F135" s="24">
        <v>14924</v>
      </c>
      <c r="G135" s="24">
        <v>3595</v>
      </c>
      <c r="H135" s="24">
        <v>224116</v>
      </c>
      <c r="I135" s="22"/>
      <c r="J135" s="22"/>
      <c r="K135" s="22"/>
      <c r="L135" s="22"/>
      <c r="M135" s="22"/>
      <c r="N135" s="22"/>
    </row>
    <row r="136" spans="1:14" s="7" customFormat="1" ht="31.5" customHeight="1" x14ac:dyDescent="0.2">
      <c r="A136" s="20"/>
      <c r="B136" s="45" t="s">
        <v>249</v>
      </c>
      <c r="C136" s="104">
        <v>94649</v>
      </c>
      <c r="D136" s="22">
        <f t="shared" si="35"/>
        <v>104775</v>
      </c>
      <c r="E136" s="22">
        <f>SUM(F136:G136)</f>
        <v>0</v>
      </c>
      <c r="F136" s="24"/>
      <c r="G136" s="24"/>
      <c r="H136" s="24">
        <v>104775</v>
      </c>
      <c r="I136" s="22"/>
      <c r="J136" s="22"/>
      <c r="K136" s="22"/>
      <c r="L136" s="22"/>
      <c r="M136" s="22"/>
      <c r="N136" s="22"/>
    </row>
    <row r="137" spans="1:14" s="7" customFormat="1" ht="15.75" customHeight="1" x14ac:dyDescent="0.2">
      <c r="A137" s="20"/>
      <c r="B137" s="21" t="s">
        <v>243</v>
      </c>
      <c r="C137" s="91"/>
      <c r="D137" s="22">
        <f t="shared" si="35"/>
        <v>0</v>
      </c>
      <c r="E137" s="22">
        <f>SUM(F137:G137)</f>
        <v>0</v>
      </c>
      <c r="F137" s="24"/>
      <c r="G137" s="24"/>
      <c r="H137" s="24"/>
      <c r="I137" s="22"/>
      <c r="J137" s="22"/>
      <c r="K137" s="22"/>
      <c r="L137" s="22"/>
      <c r="M137" s="22"/>
      <c r="N137" s="22"/>
    </row>
    <row r="138" spans="1:14" s="12" customFormat="1" ht="15.75" customHeight="1" x14ac:dyDescent="0.2">
      <c r="A138" s="27" t="s">
        <v>48</v>
      </c>
      <c r="B138" s="27" t="s">
        <v>175</v>
      </c>
      <c r="C138" s="103">
        <f>SUM(C139:C140)</f>
        <v>200851</v>
      </c>
      <c r="D138" s="29">
        <f>SUM(D139:D140)</f>
        <v>273124</v>
      </c>
      <c r="E138" s="29">
        <f t="shared" ref="E138:N138" si="36">SUM(E139:E140)</f>
        <v>206397</v>
      </c>
      <c r="F138" s="29">
        <f t="shared" si="36"/>
        <v>166328</v>
      </c>
      <c r="G138" s="29">
        <f t="shared" si="36"/>
        <v>40069</v>
      </c>
      <c r="H138" s="29">
        <f t="shared" si="36"/>
        <v>63527</v>
      </c>
      <c r="I138" s="29">
        <f t="shared" si="36"/>
        <v>0</v>
      </c>
      <c r="J138" s="29">
        <f t="shared" si="36"/>
        <v>0</v>
      </c>
      <c r="K138" s="29">
        <f t="shared" si="36"/>
        <v>3200</v>
      </c>
      <c r="L138" s="29">
        <f t="shared" si="36"/>
        <v>0</v>
      </c>
      <c r="M138" s="29">
        <f t="shared" si="36"/>
        <v>0</v>
      </c>
      <c r="N138" s="29">
        <f t="shared" si="36"/>
        <v>0</v>
      </c>
    </row>
    <row r="139" spans="1:14" s="7" customFormat="1" ht="15.75" customHeight="1" x14ac:dyDescent="0.2">
      <c r="A139" s="20"/>
      <c r="B139" s="21" t="s">
        <v>167</v>
      </c>
      <c r="C139" s="117">
        <v>200851</v>
      </c>
      <c r="D139" s="22">
        <f>SUM(E139,H139,I139:N139)</f>
        <v>273124</v>
      </c>
      <c r="E139" s="22">
        <f>SUM(F139:G139)</f>
        <v>206397</v>
      </c>
      <c r="F139" s="24">
        <v>166328</v>
      </c>
      <c r="G139" s="24">
        <v>40069</v>
      </c>
      <c r="H139" s="24">
        <v>63527</v>
      </c>
      <c r="I139" s="22"/>
      <c r="J139" s="22"/>
      <c r="K139" s="22">
        <v>3200</v>
      </c>
      <c r="L139" s="22"/>
      <c r="M139" s="22"/>
      <c r="N139" s="22"/>
    </row>
    <row r="140" spans="1:14" s="7" customFormat="1" ht="15.75" customHeight="1" x14ac:dyDescent="0.2">
      <c r="A140" s="20"/>
      <c r="B140" s="21"/>
      <c r="C140" s="91"/>
      <c r="D140" s="22">
        <f>SUM(E140,H140,I140:N140)</f>
        <v>0</v>
      </c>
      <c r="E140" s="22">
        <f>SUM(F140:G140)</f>
        <v>0</v>
      </c>
      <c r="F140" s="24"/>
      <c r="G140" s="24"/>
      <c r="H140" s="24"/>
      <c r="I140" s="22"/>
      <c r="J140" s="22"/>
      <c r="K140" s="22"/>
      <c r="L140" s="22"/>
      <c r="M140" s="22"/>
      <c r="N140" s="22"/>
    </row>
    <row r="141" spans="1:14" s="12" customFormat="1" ht="15.75" customHeight="1" x14ac:dyDescent="0.2">
      <c r="A141" s="27" t="s">
        <v>50</v>
      </c>
      <c r="B141" s="28" t="s">
        <v>51</v>
      </c>
      <c r="C141" s="119">
        <v>123531</v>
      </c>
      <c r="D141" s="29">
        <f>SUM(E141,H141,I141:N141)</f>
        <v>135086</v>
      </c>
      <c r="E141" s="29">
        <f>SUM(F141:G141)</f>
        <v>70296</v>
      </c>
      <c r="F141" s="32">
        <v>56407</v>
      </c>
      <c r="G141" s="32">
        <v>13889</v>
      </c>
      <c r="H141" s="32">
        <v>40430</v>
      </c>
      <c r="I141" s="29"/>
      <c r="J141" s="29"/>
      <c r="K141" s="29">
        <v>24360</v>
      </c>
      <c r="L141" s="29"/>
      <c r="M141" s="29"/>
      <c r="N141" s="29"/>
    </row>
    <row r="142" spans="1:14" s="12" customFormat="1" ht="15.75" customHeight="1" x14ac:dyDescent="0.2">
      <c r="A142" s="27"/>
      <c r="B142" s="21" t="s">
        <v>253</v>
      </c>
      <c r="C142" s="91"/>
      <c r="D142" s="29">
        <f>SUM(E142,H142,I142:N142)</f>
        <v>14202</v>
      </c>
      <c r="E142" s="29">
        <f>SUM(F142:G142)</f>
        <v>14202</v>
      </c>
      <c r="F142" s="32">
        <v>11445</v>
      </c>
      <c r="G142" s="32">
        <v>2757</v>
      </c>
      <c r="H142" s="32"/>
      <c r="I142" s="29"/>
      <c r="J142" s="29"/>
      <c r="K142" s="29"/>
      <c r="L142" s="29"/>
      <c r="M142" s="29"/>
      <c r="N142" s="29"/>
    </row>
    <row r="143" spans="1:14" s="12" customFormat="1" ht="15.75" customHeight="1" x14ac:dyDescent="0.2">
      <c r="A143" s="27" t="s">
        <v>52</v>
      </c>
      <c r="B143" s="28" t="s">
        <v>53</v>
      </c>
      <c r="C143" s="119">
        <v>133649</v>
      </c>
      <c r="D143" s="29">
        <f>SUM(E143,H143,I143:N143)</f>
        <v>154336</v>
      </c>
      <c r="E143" s="29">
        <f>SUM(F143:G143)</f>
        <v>71698</v>
      </c>
      <c r="F143" s="32">
        <v>57658</v>
      </c>
      <c r="G143" s="32">
        <v>14040</v>
      </c>
      <c r="H143" s="32">
        <v>36438</v>
      </c>
      <c r="I143" s="29">
        <v>45000</v>
      </c>
      <c r="J143" s="29"/>
      <c r="K143" s="29">
        <v>1200</v>
      </c>
      <c r="L143" s="29"/>
      <c r="M143" s="29"/>
      <c r="N143" s="29"/>
    </row>
    <row r="144" spans="1:14" s="12" customFormat="1" ht="15.75" customHeight="1" x14ac:dyDescent="0.2">
      <c r="A144" s="30" t="s">
        <v>133</v>
      </c>
      <c r="B144" s="30" t="s">
        <v>123</v>
      </c>
      <c r="C144" s="47">
        <f t="shared" ref="C144:N144" si="37">C109+C116+C128+C138+C141+C142+C143</f>
        <v>2312821</v>
      </c>
      <c r="D144" s="47">
        <f t="shared" si="37"/>
        <v>2409896</v>
      </c>
      <c r="E144" s="47">
        <f t="shared" si="37"/>
        <v>1092471</v>
      </c>
      <c r="F144" s="47">
        <f t="shared" si="37"/>
        <v>880039</v>
      </c>
      <c r="G144" s="47">
        <f t="shared" si="37"/>
        <v>212432</v>
      </c>
      <c r="H144" s="47">
        <f t="shared" si="37"/>
        <v>1127089</v>
      </c>
      <c r="I144" s="47">
        <f t="shared" si="37"/>
        <v>108950</v>
      </c>
      <c r="J144" s="47">
        <f t="shared" si="37"/>
        <v>0</v>
      </c>
      <c r="K144" s="47">
        <f t="shared" si="37"/>
        <v>81386</v>
      </c>
      <c r="L144" s="47">
        <f t="shared" si="37"/>
        <v>0</v>
      </c>
      <c r="M144" s="47">
        <f t="shared" si="37"/>
        <v>0</v>
      </c>
      <c r="N144" s="47">
        <f t="shared" si="37"/>
        <v>0</v>
      </c>
    </row>
    <row r="145" spans="1:19" s="12" customFormat="1" ht="15.75" customHeight="1" x14ac:dyDescent="0.2">
      <c r="A145" s="30">
        <v>9</v>
      </c>
      <c r="B145" s="30" t="s">
        <v>55</v>
      </c>
      <c r="C145" s="47">
        <f t="shared" ref="C145:N145" si="38">SUM(C146:C196)</f>
        <v>20990448</v>
      </c>
      <c r="D145" s="47">
        <f t="shared" si="38"/>
        <v>12731326</v>
      </c>
      <c r="E145" s="47">
        <f t="shared" si="38"/>
        <v>8516656</v>
      </c>
      <c r="F145" s="47">
        <f t="shared" si="38"/>
        <v>6844429</v>
      </c>
      <c r="G145" s="47">
        <f t="shared" si="38"/>
        <v>1672227</v>
      </c>
      <c r="H145" s="47">
        <f t="shared" si="38"/>
        <v>3213359</v>
      </c>
      <c r="I145" s="47">
        <f t="shared" si="38"/>
        <v>7420</v>
      </c>
      <c r="J145" s="47">
        <f t="shared" si="38"/>
        <v>0</v>
      </c>
      <c r="K145" s="47">
        <f t="shared" si="38"/>
        <v>464283</v>
      </c>
      <c r="L145" s="47">
        <f t="shared" si="38"/>
        <v>112200</v>
      </c>
      <c r="M145" s="47">
        <f t="shared" si="38"/>
        <v>417408</v>
      </c>
      <c r="N145" s="47">
        <f t="shared" si="38"/>
        <v>0</v>
      </c>
    </row>
    <row r="146" spans="1:19" s="53" customFormat="1" ht="26.25" customHeight="1" x14ac:dyDescent="0.2">
      <c r="A146" s="49" t="s">
        <v>56</v>
      </c>
      <c r="B146" s="50" t="s">
        <v>178</v>
      </c>
      <c r="C146" s="113">
        <v>703715</v>
      </c>
      <c r="D146" s="51">
        <f>SUM(E146,H146,I146:N146)</f>
        <v>742046</v>
      </c>
      <c r="E146" s="51">
        <f>SUM(F146:G146)</f>
        <v>592285</v>
      </c>
      <c r="F146" s="51">
        <v>476497</v>
      </c>
      <c r="G146" s="51">
        <v>115788</v>
      </c>
      <c r="H146" s="51">
        <v>142461</v>
      </c>
      <c r="I146" s="51"/>
      <c r="J146" s="51"/>
      <c r="K146" s="51">
        <v>7300</v>
      </c>
      <c r="L146" s="52"/>
      <c r="M146" s="52"/>
      <c r="N146" s="52"/>
    </row>
    <row r="147" spans="1:19" s="53" customFormat="1" ht="24" customHeight="1" x14ac:dyDescent="0.2">
      <c r="A147" s="49" t="s">
        <v>56</v>
      </c>
      <c r="B147" s="50" t="s">
        <v>57</v>
      </c>
      <c r="C147" s="113">
        <v>641043</v>
      </c>
      <c r="D147" s="51">
        <f t="shared" ref="D147:D188" si="39">SUM(E147,H147,I147:N147)</f>
        <v>665567</v>
      </c>
      <c r="E147" s="51">
        <f>SUM(F147:G147)</f>
        <v>506503</v>
      </c>
      <c r="F147" s="51">
        <v>404628</v>
      </c>
      <c r="G147" s="51">
        <v>101875</v>
      </c>
      <c r="H147" s="51">
        <v>150142</v>
      </c>
      <c r="I147" s="51"/>
      <c r="J147" s="51"/>
      <c r="K147" s="51">
        <v>8922</v>
      </c>
      <c r="L147" s="52"/>
      <c r="M147" s="52"/>
      <c r="N147" s="52"/>
    </row>
    <row r="148" spans="1:19" s="53" customFormat="1" ht="25.5" customHeight="1" x14ac:dyDescent="0.2">
      <c r="A148" s="49" t="s">
        <v>56</v>
      </c>
      <c r="B148" s="50" t="s">
        <v>58</v>
      </c>
      <c r="C148" s="113">
        <v>611374</v>
      </c>
      <c r="D148" s="51">
        <f t="shared" si="39"/>
        <v>612607</v>
      </c>
      <c r="E148" s="51">
        <f>SUM(F148:G148)</f>
        <v>478062</v>
      </c>
      <c r="F148" s="51">
        <v>384690</v>
      </c>
      <c r="G148" s="51">
        <v>93372</v>
      </c>
      <c r="H148" s="51">
        <v>128495</v>
      </c>
      <c r="I148" s="51"/>
      <c r="J148" s="51"/>
      <c r="K148" s="51">
        <v>6050</v>
      </c>
      <c r="L148" s="52"/>
      <c r="M148" s="52"/>
      <c r="N148" s="52"/>
    </row>
    <row r="149" spans="1:19" s="53" customFormat="1" ht="24" customHeight="1" x14ac:dyDescent="0.2">
      <c r="A149" s="49" t="s">
        <v>56</v>
      </c>
      <c r="B149" s="50" t="s">
        <v>59</v>
      </c>
      <c r="C149" s="113">
        <v>316145</v>
      </c>
      <c r="D149" s="51">
        <f t="shared" si="39"/>
        <v>321460</v>
      </c>
      <c r="E149" s="51">
        <f t="shared" ref="E149:E188" si="40">SUM(F149:G149)</f>
        <v>229992</v>
      </c>
      <c r="F149" s="51">
        <v>184996</v>
      </c>
      <c r="G149" s="51">
        <v>44996</v>
      </c>
      <c r="H149" s="51">
        <v>84868</v>
      </c>
      <c r="I149" s="51"/>
      <c r="J149" s="51"/>
      <c r="K149" s="51">
        <v>6600</v>
      </c>
      <c r="L149" s="52"/>
      <c r="M149" s="52"/>
      <c r="N149" s="52"/>
    </row>
    <row r="150" spans="1:19" s="53" customFormat="1" ht="33.75" customHeight="1" x14ac:dyDescent="0.2">
      <c r="A150" s="49" t="s">
        <v>56</v>
      </c>
      <c r="B150" s="50" t="s">
        <v>60</v>
      </c>
      <c r="C150" s="113">
        <v>330340</v>
      </c>
      <c r="D150" s="51">
        <f t="shared" si="39"/>
        <v>342900</v>
      </c>
      <c r="E150" s="51">
        <f t="shared" si="40"/>
        <v>258214</v>
      </c>
      <c r="F150" s="51">
        <v>207481</v>
      </c>
      <c r="G150" s="51">
        <v>50733</v>
      </c>
      <c r="H150" s="51">
        <v>82386</v>
      </c>
      <c r="I150" s="51"/>
      <c r="J150" s="51"/>
      <c r="K150" s="51">
        <v>2300</v>
      </c>
      <c r="L150" s="52"/>
      <c r="M150" s="52"/>
      <c r="N150" s="52"/>
    </row>
    <row r="151" spans="1:19" s="53" customFormat="1" ht="24" customHeight="1" x14ac:dyDescent="0.2">
      <c r="A151" s="49" t="s">
        <v>56</v>
      </c>
      <c r="B151" s="50" t="s">
        <v>61</v>
      </c>
      <c r="C151" s="113">
        <v>198762</v>
      </c>
      <c r="D151" s="51">
        <f t="shared" si="39"/>
        <v>227802</v>
      </c>
      <c r="E151" s="51">
        <f t="shared" si="40"/>
        <v>173198</v>
      </c>
      <c r="F151" s="51">
        <v>139228</v>
      </c>
      <c r="G151" s="51">
        <v>33970</v>
      </c>
      <c r="H151" s="51">
        <v>50604</v>
      </c>
      <c r="I151" s="51"/>
      <c r="J151" s="51"/>
      <c r="K151" s="51">
        <v>4000</v>
      </c>
      <c r="L151" s="52"/>
      <c r="M151" s="52"/>
      <c r="N151" s="52"/>
      <c r="S151" s="54"/>
    </row>
    <row r="152" spans="1:19" s="53" customFormat="1" ht="26.25" customHeight="1" x14ac:dyDescent="0.2">
      <c r="A152" s="49" t="s">
        <v>56</v>
      </c>
      <c r="B152" s="50" t="s">
        <v>213</v>
      </c>
      <c r="C152" s="113">
        <v>189721</v>
      </c>
      <c r="D152" s="51">
        <f>SUM(E152,H152,I152:N152)</f>
        <v>208663</v>
      </c>
      <c r="E152" s="51">
        <f>SUM(F152:G152)</f>
        <v>143317</v>
      </c>
      <c r="F152" s="51">
        <v>115011</v>
      </c>
      <c r="G152" s="51">
        <v>28306</v>
      </c>
      <c r="H152" s="51">
        <v>63996</v>
      </c>
      <c r="I152" s="51"/>
      <c r="J152" s="51"/>
      <c r="K152" s="51">
        <v>1350</v>
      </c>
      <c r="L152" s="51"/>
      <c r="M152" s="52"/>
      <c r="N152" s="52"/>
    </row>
    <row r="153" spans="1:19" s="53" customFormat="1" ht="24.75" customHeight="1" x14ac:dyDescent="0.2">
      <c r="A153" s="49" t="s">
        <v>56</v>
      </c>
      <c r="B153" s="50" t="s">
        <v>159</v>
      </c>
      <c r="C153" s="113">
        <v>339608</v>
      </c>
      <c r="D153" s="51">
        <f>SUM(E153,H153,I153:N153)</f>
        <v>301083</v>
      </c>
      <c r="E153" s="51">
        <f>SUM(F153:G153)</f>
        <v>244062</v>
      </c>
      <c r="F153" s="51">
        <v>196334</v>
      </c>
      <c r="G153" s="51">
        <v>47728</v>
      </c>
      <c r="H153" s="51">
        <v>52521</v>
      </c>
      <c r="I153" s="51"/>
      <c r="J153" s="51"/>
      <c r="K153" s="51">
        <v>4500</v>
      </c>
      <c r="L153" s="52"/>
      <c r="M153" s="52"/>
      <c r="N153" s="52"/>
    </row>
    <row r="154" spans="1:19" s="53" customFormat="1" ht="15.75" customHeight="1" x14ac:dyDescent="0.2">
      <c r="A154" s="49" t="s">
        <v>62</v>
      </c>
      <c r="B154" s="50" t="s">
        <v>63</v>
      </c>
      <c r="C154" s="113">
        <v>979653</v>
      </c>
      <c r="D154" s="51">
        <f t="shared" si="39"/>
        <v>883301</v>
      </c>
      <c r="E154" s="51">
        <f t="shared" si="40"/>
        <v>667410</v>
      </c>
      <c r="F154" s="51">
        <v>537284</v>
      </c>
      <c r="G154" s="51">
        <v>130126</v>
      </c>
      <c r="H154" s="51">
        <v>193564</v>
      </c>
      <c r="I154" s="51"/>
      <c r="J154" s="51"/>
      <c r="K154" s="51">
        <v>22327</v>
      </c>
      <c r="L154" s="52"/>
      <c r="M154" s="52"/>
      <c r="N154" s="52"/>
    </row>
    <row r="155" spans="1:19" s="53" customFormat="1" ht="15.75" customHeight="1" x14ac:dyDescent="0.2">
      <c r="A155" s="49" t="s">
        <v>62</v>
      </c>
      <c r="B155" s="50" t="s">
        <v>64</v>
      </c>
      <c r="C155" s="113">
        <v>1809678</v>
      </c>
      <c r="D155" s="51">
        <f t="shared" si="39"/>
        <v>1452879</v>
      </c>
      <c r="E155" s="51">
        <f t="shared" si="40"/>
        <v>994949</v>
      </c>
      <c r="F155" s="51">
        <v>799379</v>
      </c>
      <c r="G155" s="51">
        <v>195570</v>
      </c>
      <c r="H155" s="51">
        <v>419942</v>
      </c>
      <c r="I155" s="51"/>
      <c r="J155" s="51"/>
      <c r="K155" s="51">
        <v>37988</v>
      </c>
      <c r="L155" s="52"/>
      <c r="M155" s="52"/>
      <c r="N155" s="52"/>
    </row>
    <row r="156" spans="1:19" s="53" customFormat="1" ht="15.75" customHeight="1" x14ac:dyDescent="0.2">
      <c r="A156" s="49" t="s">
        <v>62</v>
      </c>
      <c r="B156" s="50" t="s">
        <v>65</v>
      </c>
      <c r="C156" s="113">
        <v>713143</v>
      </c>
      <c r="D156" s="51">
        <f t="shared" si="39"/>
        <v>626742</v>
      </c>
      <c r="E156" s="51">
        <f t="shared" si="40"/>
        <v>427212</v>
      </c>
      <c r="F156" s="51">
        <v>343929</v>
      </c>
      <c r="G156" s="51">
        <v>83283</v>
      </c>
      <c r="H156" s="51">
        <v>170119</v>
      </c>
      <c r="I156" s="51"/>
      <c r="J156" s="51"/>
      <c r="K156" s="51">
        <v>29411</v>
      </c>
      <c r="L156" s="52"/>
      <c r="M156" s="52"/>
      <c r="N156" s="52"/>
    </row>
    <row r="157" spans="1:19" s="53" customFormat="1" ht="15.75" customHeight="1" x14ac:dyDescent="0.2">
      <c r="A157" s="49" t="s">
        <v>62</v>
      </c>
      <c r="B157" s="50" t="s">
        <v>187</v>
      </c>
      <c r="C157" s="113">
        <v>283885</v>
      </c>
      <c r="D157" s="51">
        <f t="shared" si="39"/>
        <v>240517</v>
      </c>
      <c r="E157" s="51">
        <f t="shared" si="40"/>
        <v>180628</v>
      </c>
      <c r="F157" s="51">
        <v>145215</v>
      </c>
      <c r="G157" s="51">
        <v>35413</v>
      </c>
      <c r="H157" s="51">
        <v>55841</v>
      </c>
      <c r="I157" s="51"/>
      <c r="J157" s="51"/>
      <c r="K157" s="51">
        <v>4048</v>
      </c>
      <c r="L157" s="52"/>
      <c r="M157" s="52"/>
      <c r="N157" s="52"/>
    </row>
    <row r="158" spans="1:19" s="53" customFormat="1" ht="15.75" customHeight="1" x14ac:dyDescent="0.2">
      <c r="A158" s="49" t="s">
        <v>62</v>
      </c>
      <c r="B158" s="50" t="s">
        <v>66</v>
      </c>
      <c r="C158" s="113">
        <v>276884</v>
      </c>
      <c r="D158" s="51">
        <f t="shared" si="39"/>
        <v>256594</v>
      </c>
      <c r="E158" s="51">
        <f t="shared" si="40"/>
        <v>178254</v>
      </c>
      <c r="F158" s="51">
        <v>143302</v>
      </c>
      <c r="G158" s="51">
        <v>34952</v>
      </c>
      <c r="H158" s="51">
        <v>65180</v>
      </c>
      <c r="I158" s="51"/>
      <c r="J158" s="51"/>
      <c r="K158" s="51">
        <v>13160</v>
      </c>
      <c r="L158" s="52"/>
      <c r="M158" s="52"/>
      <c r="N158" s="52"/>
    </row>
    <row r="159" spans="1:19" s="53" customFormat="1" ht="15.75" customHeight="1" x14ac:dyDescent="0.2">
      <c r="A159" s="49" t="s">
        <v>62</v>
      </c>
      <c r="B159" s="50" t="s">
        <v>67</v>
      </c>
      <c r="C159" s="113">
        <v>195878</v>
      </c>
      <c r="D159" s="51">
        <f t="shared" si="39"/>
        <v>187547</v>
      </c>
      <c r="E159" s="51">
        <f t="shared" si="40"/>
        <v>137745</v>
      </c>
      <c r="F159" s="51">
        <v>110657</v>
      </c>
      <c r="G159" s="51">
        <v>27088</v>
      </c>
      <c r="H159" s="51">
        <v>42599</v>
      </c>
      <c r="I159" s="51"/>
      <c r="J159" s="51"/>
      <c r="K159" s="51">
        <v>7203</v>
      </c>
      <c r="L159" s="52"/>
      <c r="M159" s="52"/>
      <c r="N159" s="52"/>
    </row>
    <row r="160" spans="1:19" s="53" customFormat="1" ht="15.75" customHeight="1" x14ac:dyDescent="0.2">
      <c r="A160" s="49" t="s">
        <v>62</v>
      </c>
      <c r="B160" s="50" t="s">
        <v>68</v>
      </c>
      <c r="C160" s="113">
        <v>53338</v>
      </c>
      <c r="D160" s="51">
        <f t="shared" si="39"/>
        <v>566493</v>
      </c>
      <c r="E160" s="51">
        <f t="shared" si="40"/>
        <v>414777</v>
      </c>
      <c r="F160" s="51">
        <v>333908</v>
      </c>
      <c r="G160" s="51">
        <v>80869</v>
      </c>
      <c r="H160" s="51">
        <v>141324</v>
      </c>
      <c r="I160" s="51"/>
      <c r="J160" s="51"/>
      <c r="K160" s="51">
        <v>10392</v>
      </c>
      <c r="L160" s="51"/>
      <c r="M160" s="52"/>
      <c r="N160" s="52"/>
    </row>
    <row r="161" spans="1:14" s="53" customFormat="1" ht="15.75" customHeight="1" x14ac:dyDescent="0.2">
      <c r="A161" s="49" t="s">
        <v>62</v>
      </c>
      <c r="B161" s="50" t="s">
        <v>69</v>
      </c>
      <c r="C161" s="113">
        <v>379240</v>
      </c>
      <c r="D161" s="51">
        <f t="shared" si="39"/>
        <v>301201</v>
      </c>
      <c r="E161" s="51">
        <f t="shared" si="40"/>
        <v>206921</v>
      </c>
      <c r="F161" s="51">
        <v>166268</v>
      </c>
      <c r="G161" s="51">
        <v>40653</v>
      </c>
      <c r="H161" s="51">
        <v>88683</v>
      </c>
      <c r="I161" s="51"/>
      <c r="J161" s="51"/>
      <c r="K161" s="51">
        <v>5597</v>
      </c>
      <c r="L161" s="51"/>
      <c r="M161" s="52"/>
      <c r="N161" s="52"/>
    </row>
    <row r="162" spans="1:14" s="53" customFormat="1" ht="15.75" customHeight="1" x14ac:dyDescent="0.2">
      <c r="A162" s="49" t="s">
        <v>62</v>
      </c>
      <c r="B162" s="50" t="s">
        <v>70</v>
      </c>
      <c r="C162" s="113">
        <v>278140</v>
      </c>
      <c r="D162" s="51">
        <f t="shared" si="39"/>
        <v>262769</v>
      </c>
      <c r="E162" s="51">
        <f t="shared" si="40"/>
        <v>172922</v>
      </c>
      <c r="F162" s="51">
        <v>138143</v>
      </c>
      <c r="G162" s="51">
        <v>34779</v>
      </c>
      <c r="H162" s="51">
        <v>84740</v>
      </c>
      <c r="I162" s="51"/>
      <c r="J162" s="51"/>
      <c r="K162" s="51">
        <v>5107</v>
      </c>
      <c r="L162" s="51"/>
      <c r="M162" s="52"/>
      <c r="N162" s="52"/>
    </row>
    <row r="163" spans="1:14" s="53" customFormat="1" ht="15.75" customHeight="1" x14ac:dyDescent="0.2">
      <c r="A163" s="49" t="s">
        <v>62</v>
      </c>
      <c r="B163" s="50" t="s">
        <v>80</v>
      </c>
      <c r="C163" s="113">
        <v>696538</v>
      </c>
      <c r="D163" s="51">
        <f>SUM(E163,H163,I163:N163)</f>
        <v>479373</v>
      </c>
      <c r="E163" s="51">
        <f>SUM(F163:G163)</f>
        <v>418255</v>
      </c>
      <c r="F163" s="51">
        <v>337058</v>
      </c>
      <c r="G163" s="51">
        <v>81197</v>
      </c>
      <c r="H163" s="51">
        <v>59718</v>
      </c>
      <c r="I163" s="51"/>
      <c r="J163" s="51"/>
      <c r="K163" s="51">
        <v>1400</v>
      </c>
      <c r="L163" s="51"/>
      <c r="M163" s="52"/>
      <c r="N163" s="52"/>
    </row>
    <row r="164" spans="1:14" s="53" customFormat="1" ht="24" customHeight="1" x14ac:dyDescent="0.2">
      <c r="A164" s="49" t="s">
        <v>62</v>
      </c>
      <c r="B164" s="50" t="s">
        <v>183</v>
      </c>
      <c r="C164" s="113">
        <v>983476</v>
      </c>
      <c r="D164" s="51">
        <f>SUM(E164,H164,I164:N164)</f>
        <v>878813</v>
      </c>
      <c r="E164" s="51">
        <f>SUM(F164:G164)</f>
        <v>605930</v>
      </c>
      <c r="F164" s="51">
        <v>487954</v>
      </c>
      <c r="G164" s="51">
        <v>117976</v>
      </c>
      <c r="H164" s="51">
        <v>208129</v>
      </c>
      <c r="I164" s="51"/>
      <c r="J164" s="51"/>
      <c r="K164" s="51">
        <v>28754</v>
      </c>
      <c r="L164" s="51">
        <v>36000</v>
      </c>
      <c r="M164" s="52"/>
      <c r="N164" s="52"/>
    </row>
    <row r="165" spans="1:14" s="53" customFormat="1" ht="15.75" customHeight="1" x14ac:dyDescent="0.2">
      <c r="A165" s="49" t="s">
        <v>71</v>
      </c>
      <c r="B165" s="50" t="s">
        <v>72</v>
      </c>
      <c r="C165" s="113">
        <v>394600</v>
      </c>
      <c r="D165" s="51">
        <f t="shared" si="39"/>
        <v>462773</v>
      </c>
      <c r="E165" s="51">
        <f t="shared" si="40"/>
        <v>369622</v>
      </c>
      <c r="F165" s="51">
        <v>297262</v>
      </c>
      <c r="G165" s="51">
        <v>72360</v>
      </c>
      <c r="H165" s="51">
        <v>86000</v>
      </c>
      <c r="I165" s="51"/>
      <c r="J165" s="51"/>
      <c r="K165" s="51">
        <v>7000</v>
      </c>
      <c r="L165" s="52"/>
      <c r="M165" s="52">
        <v>151</v>
      </c>
      <c r="N165" s="52"/>
    </row>
    <row r="166" spans="1:14" s="53" customFormat="1" ht="15.75" customHeight="1" x14ac:dyDescent="0.2">
      <c r="A166" s="49" t="s">
        <v>71</v>
      </c>
      <c r="B166" s="50" t="s">
        <v>73</v>
      </c>
      <c r="C166" s="113">
        <v>158280</v>
      </c>
      <c r="D166" s="51">
        <f t="shared" si="39"/>
        <v>162610</v>
      </c>
      <c r="E166" s="51">
        <f t="shared" si="40"/>
        <v>131438</v>
      </c>
      <c r="F166" s="51">
        <v>105229</v>
      </c>
      <c r="G166" s="51">
        <v>26209</v>
      </c>
      <c r="H166" s="51">
        <v>26789</v>
      </c>
      <c r="I166" s="51"/>
      <c r="J166" s="51"/>
      <c r="K166" s="51">
        <v>4383</v>
      </c>
      <c r="L166" s="52"/>
      <c r="M166" s="52"/>
      <c r="N166" s="52"/>
    </row>
    <row r="167" spans="1:14" s="53" customFormat="1" ht="15.75" customHeight="1" x14ac:dyDescent="0.2">
      <c r="A167" s="49" t="s">
        <v>71</v>
      </c>
      <c r="B167" s="50" t="s">
        <v>74</v>
      </c>
      <c r="C167" s="113">
        <v>486223</v>
      </c>
      <c r="D167" s="51">
        <f t="shared" si="39"/>
        <v>525963</v>
      </c>
      <c r="E167" s="51">
        <f t="shared" si="40"/>
        <v>339454</v>
      </c>
      <c r="F167" s="51">
        <v>273209</v>
      </c>
      <c r="G167" s="51">
        <v>66245</v>
      </c>
      <c r="H167" s="51">
        <v>174309</v>
      </c>
      <c r="I167" s="51"/>
      <c r="J167" s="51"/>
      <c r="K167" s="51">
        <v>12200</v>
      </c>
      <c r="L167" s="52"/>
      <c r="M167" s="52"/>
      <c r="N167" s="52"/>
    </row>
    <row r="168" spans="1:14" s="53" customFormat="1" ht="15.75" customHeight="1" x14ac:dyDescent="0.2">
      <c r="A168" s="49" t="s">
        <v>71</v>
      </c>
      <c r="B168" s="50" t="s">
        <v>229</v>
      </c>
      <c r="C168" s="113">
        <v>150258</v>
      </c>
      <c r="D168" s="51">
        <f t="shared" si="39"/>
        <v>0</v>
      </c>
      <c r="E168" s="51">
        <f t="shared" si="40"/>
        <v>0</v>
      </c>
      <c r="F168" s="51"/>
      <c r="G168" s="51"/>
      <c r="H168" s="51"/>
      <c r="I168" s="51"/>
      <c r="J168" s="51"/>
      <c r="K168" s="51"/>
      <c r="L168" s="52"/>
      <c r="M168" s="52"/>
      <c r="N168" s="52"/>
    </row>
    <row r="169" spans="1:14" s="53" customFormat="1" ht="23.25" customHeight="1" x14ac:dyDescent="0.2">
      <c r="A169" s="49" t="s">
        <v>79</v>
      </c>
      <c r="B169" s="50" t="s">
        <v>76</v>
      </c>
      <c r="C169" s="113">
        <v>238354</v>
      </c>
      <c r="D169" s="51">
        <f t="shared" si="39"/>
        <v>240033</v>
      </c>
      <c r="E169" s="51">
        <f t="shared" si="40"/>
        <v>196014</v>
      </c>
      <c r="F169" s="51">
        <v>157153</v>
      </c>
      <c r="G169" s="51">
        <v>38861</v>
      </c>
      <c r="H169" s="51">
        <v>40359</v>
      </c>
      <c r="I169" s="51"/>
      <c r="J169" s="51"/>
      <c r="K169" s="51">
        <v>3660</v>
      </c>
      <c r="L169" s="52"/>
      <c r="M169" s="52"/>
      <c r="N169" s="52"/>
    </row>
    <row r="170" spans="1:14" s="53" customFormat="1" ht="15.75" customHeight="1" x14ac:dyDescent="0.2">
      <c r="A170" s="49" t="s">
        <v>79</v>
      </c>
      <c r="B170" s="55" t="s">
        <v>246</v>
      </c>
      <c r="C170" s="106"/>
      <c r="D170" s="113">
        <f>SUM(E170,H170,I170:N170)</f>
        <v>0</v>
      </c>
      <c r="E170" s="113">
        <f>SUM(F170:G170)</f>
        <v>0</v>
      </c>
      <c r="F170" s="113"/>
      <c r="G170" s="113"/>
      <c r="H170" s="51"/>
      <c r="I170" s="51"/>
      <c r="J170" s="51"/>
      <c r="K170" s="51"/>
      <c r="L170" s="52"/>
      <c r="M170" s="52"/>
      <c r="N170" s="52"/>
    </row>
    <row r="171" spans="1:14" s="53" customFormat="1" ht="21.75" customHeight="1" x14ac:dyDescent="0.2">
      <c r="A171" s="115" t="s">
        <v>79</v>
      </c>
      <c r="B171" s="55" t="s">
        <v>250</v>
      </c>
      <c r="C171" s="106"/>
      <c r="D171" s="113">
        <f>SUM(E171,H171,I171:N171)</f>
        <v>0</v>
      </c>
      <c r="E171" s="113">
        <f>SUM(F171:G171)</f>
        <v>0</v>
      </c>
      <c r="F171" s="113"/>
      <c r="G171" s="113"/>
      <c r="H171" s="51"/>
      <c r="I171" s="51"/>
      <c r="J171" s="51"/>
      <c r="K171" s="51"/>
      <c r="L171" s="52"/>
      <c r="M171" s="52"/>
      <c r="N171" s="52"/>
    </row>
    <row r="172" spans="1:14" s="53" customFormat="1" ht="15.75" customHeight="1" x14ac:dyDescent="0.2">
      <c r="A172" s="49" t="s">
        <v>79</v>
      </c>
      <c r="B172" s="55" t="s">
        <v>217</v>
      </c>
      <c r="C172" s="106"/>
      <c r="D172" s="51">
        <f>SUM(E172,H172,I172:N172)</f>
        <v>0</v>
      </c>
      <c r="E172" s="51">
        <f>SUM(F172:G172)</f>
        <v>0</v>
      </c>
      <c r="F172" s="51"/>
      <c r="G172" s="51"/>
      <c r="H172" s="51"/>
      <c r="I172" s="51"/>
      <c r="J172" s="51"/>
      <c r="K172" s="51"/>
      <c r="L172" s="52"/>
      <c r="M172" s="52"/>
      <c r="N172" s="52"/>
    </row>
    <row r="173" spans="1:14" s="53" customFormat="1" ht="15.75" customHeight="1" x14ac:dyDescent="0.2">
      <c r="A173" s="49" t="s">
        <v>79</v>
      </c>
      <c r="B173" s="55" t="s">
        <v>218</v>
      </c>
      <c r="C173" s="126">
        <v>7579</v>
      </c>
      <c r="D173" s="51">
        <f>SUM(E173,H173,I173:N173)</f>
        <v>52176</v>
      </c>
      <c r="E173" s="51">
        <f>SUM(F173:G173)</f>
        <v>0</v>
      </c>
      <c r="F173" s="51"/>
      <c r="G173" s="51"/>
      <c r="H173" s="51">
        <v>48600</v>
      </c>
      <c r="I173" s="51"/>
      <c r="J173" s="51"/>
      <c r="K173" s="51">
        <v>3576</v>
      </c>
      <c r="L173" s="52"/>
      <c r="M173" s="52"/>
      <c r="N173" s="52"/>
    </row>
    <row r="174" spans="1:14" s="53" customFormat="1" ht="15.75" customHeight="1" x14ac:dyDescent="0.2">
      <c r="A174" s="49" t="s">
        <v>79</v>
      </c>
      <c r="B174" s="55" t="s">
        <v>223</v>
      </c>
      <c r="C174" s="126">
        <v>5328</v>
      </c>
      <c r="D174" s="51">
        <f>SUM(E174,H174,I174:N174)</f>
        <v>3738</v>
      </c>
      <c r="E174" s="51">
        <f>SUM(F174:G174)</f>
        <v>1241</v>
      </c>
      <c r="F174" s="51">
        <v>1000</v>
      </c>
      <c r="G174" s="51">
        <v>241</v>
      </c>
      <c r="H174" s="51">
        <v>2497</v>
      </c>
      <c r="I174" s="51"/>
      <c r="J174" s="51"/>
      <c r="K174" s="51"/>
      <c r="L174" s="52"/>
      <c r="M174" s="52"/>
      <c r="N174" s="52"/>
    </row>
    <row r="175" spans="1:14" s="7" customFormat="1" ht="15.75" customHeight="1" x14ac:dyDescent="0.2">
      <c r="A175" s="20" t="s">
        <v>79</v>
      </c>
      <c r="B175" s="21" t="s">
        <v>77</v>
      </c>
      <c r="C175" s="117">
        <v>109958</v>
      </c>
      <c r="D175" s="51">
        <f t="shared" si="39"/>
        <v>84070</v>
      </c>
      <c r="E175" s="56">
        <f t="shared" si="40"/>
        <v>25969</v>
      </c>
      <c r="F175" s="56">
        <v>21091</v>
      </c>
      <c r="G175" s="56">
        <v>4878</v>
      </c>
      <c r="H175" s="56">
        <v>50681</v>
      </c>
      <c r="I175" s="56">
        <v>7420</v>
      </c>
      <c r="J175" s="56"/>
      <c r="K175" s="56"/>
      <c r="L175" s="24"/>
      <c r="M175" s="24"/>
      <c r="N175" s="24"/>
    </row>
    <row r="176" spans="1:14" s="7" customFormat="1" ht="36.75" customHeight="1" x14ac:dyDescent="0.2">
      <c r="A176" s="20" t="s">
        <v>79</v>
      </c>
      <c r="B176" s="21" t="s">
        <v>78</v>
      </c>
      <c r="C176" s="117">
        <v>336670</v>
      </c>
      <c r="D176" s="51">
        <f t="shared" si="39"/>
        <v>333561</v>
      </c>
      <c r="E176" s="56">
        <f t="shared" si="40"/>
        <v>0</v>
      </c>
      <c r="F176" s="56"/>
      <c r="G176" s="56"/>
      <c r="H176" s="56"/>
      <c r="I176" s="56"/>
      <c r="J176" s="56"/>
      <c r="K176" s="56"/>
      <c r="L176" s="24"/>
      <c r="M176" s="24">
        <v>333561</v>
      </c>
      <c r="N176" s="24"/>
    </row>
    <row r="177" spans="1:14" s="7" customFormat="1" ht="15.75" customHeight="1" x14ac:dyDescent="0.2">
      <c r="A177" s="49" t="s">
        <v>79</v>
      </c>
      <c r="B177" s="50" t="s">
        <v>199</v>
      </c>
      <c r="C177" s="113">
        <v>3455413</v>
      </c>
      <c r="D177" s="51">
        <f>SUM(E177,H177,I177:N177)</f>
        <v>207348</v>
      </c>
      <c r="E177" s="51">
        <f>SUM(F177:G177)</f>
        <v>0</v>
      </c>
      <c r="F177" s="51"/>
      <c r="G177" s="51"/>
      <c r="H177" s="51"/>
      <c r="I177" s="51"/>
      <c r="J177" s="51"/>
      <c r="K177" s="51">
        <v>207348</v>
      </c>
      <c r="L177" s="52"/>
      <c r="M177" s="52"/>
      <c r="N177" s="52"/>
    </row>
    <row r="178" spans="1:14" s="7" customFormat="1" ht="15.75" customHeight="1" x14ac:dyDescent="0.2">
      <c r="A178" s="20" t="s">
        <v>75</v>
      </c>
      <c r="B178" s="21" t="s">
        <v>81</v>
      </c>
      <c r="C178" s="117">
        <v>400199</v>
      </c>
      <c r="D178" s="51">
        <f>SUM(E178,H178,I178:N178)</f>
        <v>424591</v>
      </c>
      <c r="E178" s="24">
        <f>SUM(F178:G178)</f>
        <v>181930</v>
      </c>
      <c r="F178" s="24">
        <v>144758</v>
      </c>
      <c r="G178" s="24">
        <v>37172</v>
      </c>
      <c r="H178" s="24">
        <v>165504</v>
      </c>
      <c r="I178" s="24"/>
      <c r="J178" s="24"/>
      <c r="K178" s="24">
        <v>9957</v>
      </c>
      <c r="L178" s="24">
        <v>67200</v>
      </c>
      <c r="M178" s="24"/>
      <c r="N178" s="24"/>
    </row>
    <row r="179" spans="1:14" s="7" customFormat="1" ht="15.75" customHeight="1" x14ac:dyDescent="0.2">
      <c r="A179" s="20" t="s">
        <v>79</v>
      </c>
      <c r="B179" s="45" t="s">
        <v>221</v>
      </c>
      <c r="C179" s="117">
        <v>229680</v>
      </c>
      <c r="D179" s="51">
        <f>SUM(E179,H179,I179:N179)</f>
        <v>23497</v>
      </c>
      <c r="E179" s="24">
        <f>SUM(F179:G179)</f>
        <v>0</v>
      </c>
      <c r="F179" s="24"/>
      <c r="G179" s="24"/>
      <c r="H179" s="24">
        <v>23497</v>
      </c>
      <c r="I179" s="24"/>
      <c r="J179" s="24"/>
      <c r="K179" s="24"/>
      <c r="L179" s="24"/>
      <c r="M179" s="24"/>
      <c r="N179" s="24"/>
    </row>
    <row r="180" spans="1:14" s="7" customFormat="1" ht="24.75" customHeight="1" x14ac:dyDescent="0.2">
      <c r="A180" s="20" t="s">
        <v>79</v>
      </c>
      <c r="B180" s="52" t="s">
        <v>200</v>
      </c>
      <c r="C180" s="113">
        <v>57082</v>
      </c>
      <c r="D180" s="51">
        <f>SUM(E180,H180,I180:N180)</f>
        <v>34972</v>
      </c>
      <c r="E180" s="24">
        <f>SUM(F180:G180)</f>
        <v>26000</v>
      </c>
      <c r="F180" s="51">
        <v>20952</v>
      </c>
      <c r="G180" s="51">
        <v>5048</v>
      </c>
      <c r="H180" s="51">
        <v>8972</v>
      </c>
      <c r="I180" s="51"/>
      <c r="J180" s="51"/>
      <c r="K180" s="51"/>
      <c r="L180" s="52"/>
      <c r="M180" s="52"/>
      <c r="N180" s="52"/>
    </row>
    <row r="181" spans="1:14" s="7" customFormat="1" ht="24.75" customHeight="1" x14ac:dyDescent="0.2">
      <c r="A181" s="20" t="s">
        <v>79</v>
      </c>
      <c r="B181" s="21" t="s">
        <v>157</v>
      </c>
      <c r="C181" s="117">
        <v>194555</v>
      </c>
      <c r="D181" s="51">
        <f t="shared" si="39"/>
        <v>206567</v>
      </c>
      <c r="E181" s="24">
        <f t="shared" si="40"/>
        <v>137324</v>
      </c>
      <c r="F181" s="24">
        <v>109738</v>
      </c>
      <c r="G181" s="24">
        <v>27586</v>
      </c>
      <c r="H181" s="24">
        <v>65483</v>
      </c>
      <c r="I181" s="24"/>
      <c r="J181" s="24"/>
      <c r="K181" s="24">
        <v>3760</v>
      </c>
      <c r="L181" s="24"/>
      <c r="M181" s="24"/>
      <c r="N181" s="24"/>
    </row>
    <row r="182" spans="1:14" s="53" customFormat="1" ht="15.75" customHeight="1" x14ac:dyDescent="0.2">
      <c r="A182" s="20" t="s">
        <v>79</v>
      </c>
      <c r="B182" s="52" t="s">
        <v>168</v>
      </c>
      <c r="C182" s="113">
        <v>34823</v>
      </c>
      <c r="D182" s="51">
        <f>SUM(E182,H182,I182:N182)</f>
        <v>48918</v>
      </c>
      <c r="E182" s="24">
        <f>SUM(F182:G182)</f>
        <v>24818</v>
      </c>
      <c r="F182" s="51">
        <v>20000</v>
      </c>
      <c r="G182" s="51">
        <v>4818</v>
      </c>
      <c r="H182" s="51">
        <v>15100</v>
      </c>
      <c r="I182" s="52"/>
      <c r="J182" s="52"/>
      <c r="K182" s="52"/>
      <c r="L182" s="52">
        <v>9000</v>
      </c>
      <c r="M182" s="52"/>
      <c r="N182" s="52"/>
    </row>
    <row r="183" spans="1:14" s="53" customFormat="1" ht="15.75" customHeight="1" x14ac:dyDescent="0.2">
      <c r="A183" s="20" t="s">
        <v>79</v>
      </c>
      <c r="B183" s="52" t="s">
        <v>236</v>
      </c>
      <c r="C183" s="51"/>
      <c r="D183" s="51">
        <f t="shared" si="39"/>
        <v>17340</v>
      </c>
      <c r="E183" s="24">
        <f t="shared" si="40"/>
        <v>0</v>
      </c>
      <c r="F183" s="51"/>
      <c r="G183" s="51"/>
      <c r="H183" s="51">
        <v>17340</v>
      </c>
      <c r="I183" s="51"/>
      <c r="J183" s="51"/>
      <c r="K183" s="51"/>
      <c r="L183" s="52"/>
      <c r="M183" s="52"/>
      <c r="N183" s="52"/>
    </row>
    <row r="184" spans="1:14" s="53" customFormat="1" ht="15.75" customHeight="1" x14ac:dyDescent="0.2">
      <c r="A184" s="20" t="s">
        <v>224</v>
      </c>
      <c r="B184" s="52" t="s">
        <v>225</v>
      </c>
      <c r="C184" s="113">
        <v>98525</v>
      </c>
      <c r="D184" s="51">
        <f t="shared" si="39"/>
        <v>138127</v>
      </c>
      <c r="E184" s="24">
        <f t="shared" si="40"/>
        <v>28673</v>
      </c>
      <c r="F184" s="51">
        <v>23107</v>
      </c>
      <c r="G184" s="51">
        <v>5566</v>
      </c>
      <c r="H184" s="51">
        <v>25758</v>
      </c>
      <c r="I184" s="51"/>
      <c r="J184" s="51"/>
      <c r="K184" s="51"/>
      <c r="L184" s="52"/>
      <c r="M184" s="52">
        <v>83696</v>
      </c>
      <c r="N184" s="52"/>
    </row>
    <row r="185" spans="1:14" s="53" customFormat="1" ht="15.75" customHeight="1" x14ac:dyDescent="0.2">
      <c r="A185" s="89" t="s">
        <v>237</v>
      </c>
      <c r="B185" s="52" t="s">
        <v>238</v>
      </c>
      <c r="C185" s="113">
        <v>193791</v>
      </c>
      <c r="D185" s="51">
        <f t="shared" si="39"/>
        <v>30600</v>
      </c>
      <c r="E185" s="24">
        <f t="shared" si="40"/>
        <v>0</v>
      </c>
      <c r="F185" s="51"/>
      <c r="G185" s="51"/>
      <c r="H185" s="51">
        <v>30600</v>
      </c>
      <c r="I185" s="51"/>
      <c r="J185" s="51"/>
      <c r="K185" s="51"/>
      <c r="L185" s="52"/>
      <c r="M185" s="52"/>
      <c r="N185" s="52"/>
    </row>
    <row r="186" spans="1:14" s="53" customFormat="1" ht="34.5" customHeight="1" x14ac:dyDescent="0.2">
      <c r="A186" s="20" t="s">
        <v>79</v>
      </c>
      <c r="B186" s="52" t="s">
        <v>260</v>
      </c>
      <c r="C186" s="113">
        <v>16787</v>
      </c>
      <c r="D186" s="51">
        <f t="shared" ref="D186" si="41">SUM(E186,H186,I186:N186)</f>
        <v>10393</v>
      </c>
      <c r="E186" s="24">
        <f t="shared" ref="E186" si="42">SUM(F186:G186)</f>
        <v>0</v>
      </c>
      <c r="F186" s="51"/>
      <c r="G186" s="51"/>
      <c r="H186" s="51">
        <v>10393</v>
      </c>
      <c r="I186" s="51"/>
      <c r="J186" s="51"/>
      <c r="K186" s="51"/>
      <c r="L186" s="52"/>
      <c r="M186" s="52"/>
      <c r="N186" s="52"/>
    </row>
    <row r="187" spans="1:14" s="53" customFormat="1" ht="15.75" customHeight="1" x14ac:dyDescent="0.2">
      <c r="A187" s="57" t="s">
        <v>79</v>
      </c>
      <c r="B187" s="52" t="s">
        <v>258</v>
      </c>
      <c r="C187" s="113">
        <v>5552</v>
      </c>
      <c r="D187" s="51">
        <f t="shared" si="39"/>
        <v>14192</v>
      </c>
      <c r="E187" s="24">
        <f t="shared" si="40"/>
        <v>0</v>
      </c>
      <c r="F187" s="51"/>
      <c r="G187" s="51"/>
      <c r="H187" s="51">
        <v>14192</v>
      </c>
      <c r="I187" s="51"/>
      <c r="J187" s="51"/>
      <c r="K187" s="51"/>
      <c r="L187" s="52"/>
      <c r="M187" s="52"/>
      <c r="N187" s="52"/>
    </row>
    <row r="188" spans="1:14" s="53" customFormat="1" ht="24" customHeight="1" x14ac:dyDescent="0.2">
      <c r="A188" s="74" t="s">
        <v>62</v>
      </c>
      <c r="B188" s="52" t="s">
        <v>259</v>
      </c>
      <c r="C188" s="51"/>
      <c r="D188" s="113">
        <f t="shared" si="39"/>
        <v>0</v>
      </c>
      <c r="E188" s="116">
        <f t="shared" si="40"/>
        <v>0</v>
      </c>
      <c r="F188" s="113"/>
      <c r="G188" s="113"/>
      <c r="H188" s="51"/>
      <c r="I188" s="51"/>
      <c r="J188" s="51"/>
      <c r="K188" s="51"/>
      <c r="L188" s="52"/>
      <c r="M188" s="52"/>
      <c r="N188" s="52"/>
    </row>
    <row r="189" spans="1:14" s="53" customFormat="1" ht="15.75" customHeight="1" x14ac:dyDescent="0.2">
      <c r="A189" s="58" t="s">
        <v>62</v>
      </c>
      <c r="B189" s="52" t="s">
        <v>201</v>
      </c>
      <c r="C189" s="113">
        <v>3804181</v>
      </c>
      <c r="D189" s="51">
        <f t="shared" ref="D189" si="43">SUM(E189,H189,I189:N189)</f>
        <v>0</v>
      </c>
      <c r="E189" s="24">
        <f t="shared" ref="E189" si="44">SUM(F189:G189)</f>
        <v>0</v>
      </c>
      <c r="F189" s="51"/>
      <c r="G189" s="51"/>
      <c r="H189" s="51"/>
      <c r="I189" s="51"/>
      <c r="J189" s="51"/>
      <c r="K189" s="51"/>
      <c r="L189" s="52"/>
      <c r="M189" s="52"/>
      <c r="N189" s="52"/>
    </row>
    <row r="190" spans="1:14" s="53" customFormat="1" ht="15.75" customHeight="1" x14ac:dyDescent="0.2">
      <c r="A190" s="58" t="s">
        <v>79</v>
      </c>
      <c r="B190" s="52" t="s">
        <v>220</v>
      </c>
      <c r="C190" s="113">
        <v>465025</v>
      </c>
      <c r="D190" s="51">
        <f t="shared" ref="D190" si="45">SUM(E190,H190,I190:N190)</f>
        <v>62100</v>
      </c>
      <c r="E190" s="24">
        <f t="shared" ref="E190" si="46">SUM(F190:G190)</f>
        <v>0</v>
      </c>
      <c r="F190" s="51"/>
      <c r="G190" s="51"/>
      <c r="H190" s="51">
        <v>62100</v>
      </c>
      <c r="I190" s="51"/>
      <c r="J190" s="51"/>
      <c r="K190" s="51"/>
      <c r="L190" s="52"/>
      <c r="M190" s="52"/>
      <c r="N190" s="52"/>
    </row>
    <row r="191" spans="1:14" s="53" customFormat="1" ht="26.25" customHeight="1" x14ac:dyDescent="0.2">
      <c r="A191" s="58" t="s">
        <v>79</v>
      </c>
      <c r="B191" s="52" t="s">
        <v>257</v>
      </c>
      <c r="C191" s="113">
        <v>10521</v>
      </c>
      <c r="D191" s="51">
        <f t="shared" ref="D191" si="47">SUM(E191,H191,I191:N191)</f>
        <v>6983</v>
      </c>
      <c r="E191" s="24">
        <f t="shared" ref="E191" si="48">SUM(F191:G191)</f>
        <v>0</v>
      </c>
      <c r="F191" s="51"/>
      <c r="G191" s="51"/>
      <c r="H191" s="51">
        <v>6983</v>
      </c>
      <c r="I191" s="51"/>
      <c r="J191" s="51"/>
      <c r="K191" s="51"/>
      <c r="L191" s="52"/>
      <c r="M191" s="52"/>
      <c r="N191" s="52"/>
    </row>
    <row r="192" spans="1:14" s="53" customFormat="1" ht="26.25" customHeight="1" x14ac:dyDescent="0.2">
      <c r="A192" s="58" t="s">
        <v>79</v>
      </c>
      <c r="B192" s="52" t="s">
        <v>242</v>
      </c>
      <c r="C192" s="113">
        <v>15453</v>
      </c>
      <c r="D192" s="51">
        <f t="shared" ref="D192" si="49">SUM(E192,H192,I192:N192)</f>
        <v>10933</v>
      </c>
      <c r="E192" s="24">
        <f t="shared" ref="E192" si="50">SUM(F192:G192)</f>
        <v>0</v>
      </c>
      <c r="F192" s="51"/>
      <c r="G192" s="51"/>
      <c r="H192" s="51">
        <v>10933</v>
      </c>
      <c r="I192" s="51"/>
      <c r="J192" s="51"/>
      <c r="K192" s="51"/>
      <c r="L192" s="52"/>
      <c r="M192" s="52"/>
      <c r="N192" s="52"/>
    </row>
    <row r="193" spans="1:14" s="53" customFormat="1" ht="24" customHeight="1" x14ac:dyDescent="0.2">
      <c r="A193" s="58" t="s">
        <v>79</v>
      </c>
      <c r="B193" s="52" t="s">
        <v>202</v>
      </c>
      <c r="C193" s="113">
        <v>76140</v>
      </c>
      <c r="D193" s="51">
        <f t="shared" ref="D193" si="51">SUM(E193,H193,I193:N193)</f>
        <v>19721</v>
      </c>
      <c r="E193" s="24">
        <f t="shared" ref="E193" si="52">SUM(F193:G193)</f>
        <v>10000</v>
      </c>
      <c r="F193" s="51">
        <v>8059</v>
      </c>
      <c r="G193" s="51">
        <v>1941</v>
      </c>
      <c r="H193" s="51">
        <v>9721</v>
      </c>
      <c r="I193" s="51"/>
      <c r="J193" s="51"/>
      <c r="K193" s="51"/>
      <c r="L193" s="52"/>
      <c r="M193" s="52"/>
      <c r="N193" s="52"/>
    </row>
    <row r="194" spans="1:14" s="53" customFormat="1" ht="24.75" customHeight="1" x14ac:dyDescent="0.2">
      <c r="A194" s="58" t="s">
        <v>79</v>
      </c>
      <c r="B194" s="52" t="s">
        <v>203</v>
      </c>
      <c r="C194" s="113">
        <v>54237</v>
      </c>
      <c r="D194" s="51">
        <f t="shared" ref="D194:D195" si="53">SUM(E194,H194,I194:N194)</f>
        <v>18376</v>
      </c>
      <c r="E194" s="24">
        <f t="shared" ref="E194:E195" si="54">SUM(F194:G194)</f>
        <v>10000</v>
      </c>
      <c r="F194" s="51">
        <v>8059</v>
      </c>
      <c r="G194" s="51">
        <v>1941</v>
      </c>
      <c r="H194" s="51">
        <v>8376</v>
      </c>
      <c r="I194" s="51"/>
      <c r="J194" s="51"/>
      <c r="K194" s="51"/>
      <c r="L194" s="52"/>
      <c r="M194" s="52"/>
      <c r="N194" s="52"/>
    </row>
    <row r="195" spans="1:14" s="53" customFormat="1" ht="24.75" customHeight="1" x14ac:dyDescent="0.2">
      <c r="A195" s="58" t="s">
        <v>79</v>
      </c>
      <c r="B195" s="52" t="s">
        <v>251</v>
      </c>
      <c r="C195" s="51"/>
      <c r="D195" s="51">
        <f t="shared" si="53"/>
        <v>23324</v>
      </c>
      <c r="E195" s="24">
        <f t="shared" si="54"/>
        <v>2606</v>
      </c>
      <c r="F195" s="51">
        <v>2100</v>
      </c>
      <c r="G195" s="51">
        <v>506</v>
      </c>
      <c r="H195" s="51">
        <v>20718</v>
      </c>
      <c r="I195" s="51"/>
      <c r="J195" s="51"/>
      <c r="K195" s="51"/>
      <c r="L195" s="52"/>
      <c r="M195" s="52"/>
      <c r="N195" s="52"/>
    </row>
    <row r="196" spans="1:14" s="53" customFormat="1" ht="21.75" customHeight="1" x14ac:dyDescent="0.2">
      <c r="A196" s="58" t="s">
        <v>79</v>
      </c>
      <c r="B196" s="52" t="s">
        <v>252</v>
      </c>
      <c r="C196" s="113">
        <v>10673</v>
      </c>
      <c r="D196" s="51">
        <f t="shared" ref="D196" si="55">SUM(E196,H196,I196:N196)</f>
        <v>10063</v>
      </c>
      <c r="E196" s="24">
        <f t="shared" ref="E196" si="56">SUM(F196:G196)</f>
        <v>931</v>
      </c>
      <c r="F196" s="51">
        <v>750</v>
      </c>
      <c r="G196" s="51">
        <v>181</v>
      </c>
      <c r="H196" s="51">
        <v>3142</v>
      </c>
      <c r="I196" s="51"/>
      <c r="J196" s="51"/>
      <c r="K196" s="51">
        <v>5990</v>
      </c>
      <c r="L196" s="52"/>
      <c r="M196" s="52"/>
      <c r="N196" s="52"/>
    </row>
    <row r="197" spans="1:14" s="12" customFormat="1" ht="15.75" customHeight="1" x14ac:dyDescent="0.2">
      <c r="A197" s="77" t="s">
        <v>134</v>
      </c>
      <c r="B197" s="30" t="s">
        <v>82</v>
      </c>
      <c r="C197" s="47">
        <f>SUM(C198:C215)</f>
        <v>2268456</v>
      </c>
      <c r="D197" s="18">
        <f>SUM(D198:D215)</f>
        <v>3300459</v>
      </c>
      <c r="E197" s="18">
        <f t="shared" ref="E197:N197" si="57">SUM(E198:E215)</f>
        <v>1312514</v>
      </c>
      <c r="F197" s="18">
        <f t="shared" si="57"/>
        <v>1047965</v>
      </c>
      <c r="G197" s="18">
        <f t="shared" si="57"/>
        <v>264549</v>
      </c>
      <c r="H197" s="18">
        <f t="shared" si="57"/>
        <v>984948</v>
      </c>
      <c r="I197" s="18">
        <f t="shared" si="57"/>
        <v>15000</v>
      </c>
      <c r="J197" s="18">
        <f t="shared" si="57"/>
        <v>0</v>
      </c>
      <c r="K197" s="18">
        <f t="shared" si="57"/>
        <v>86281</v>
      </c>
      <c r="L197" s="18">
        <f t="shared" si="57"/>
        <v>483382</v>
      </c>
      <c r="M197" s="18">
        <f t="shared" si="57"/>
        <v>418334</v>
      </c>
      <c r="N197" s="18">
        <f t="shared" si="57"/>
        <v>0</v>
      </c>
    </row>
    <row r="198" spans="1:14" s="7" customFormat="1" ht="15.75" customHeight="1" x14ac:dyDescent="0.2">
      <c r="A198" s="21" t="s">
        <v>83</v>
      </c>
      <c r="B198" s="21" t="s">
        <v>84</v>
      </c>
      <c r="C198" s="117">
        <v>286005</v>
      </c>
      <c r="D198" s="24">
        <f t="shared" ref="D198:D206" si="58">SUM(E198,H198,I198:N198)</f>
        <v>359032</v>
      </c>
      <c r="E198" s="24">
        <f t="shared" ref="E198:E206" si="59">SUM(F198:G198)</f>
        <v>217762</v>
      </c>
      <c r="F198" s="24">
        <v>174303</v>
      </c>
      <c r="G198" s="24">
        <v>43459</v>
      </c>
      <c r="H198" s="22">
        <v>132888</v>
      </c>
      <c r="I198" s="22"/>
      <c r="J198" s="22"/>
      <c r="K198" s="22">
        <v>7000</v>
      </c>
      <c r="L198" s="22">
        <v>1382</v>
      </c>
      <c r="M198" s="22"/>
      <c r="N198" s="22"/>
    </row>
    <row r="199" spans="1:14" s="7" customFormat="1" ht="15.75" customHeight="1" x14ac:dyDescent="0.2">
      <c r="A199" s="21" t="s">
        <v>93</v>
      </c>
      <c r="B199" s="21" t="s">
        <v>85</v>
      </c>
      <c r="C199" s="117">
        <v>133970</v>
      </c>
      <c r="D199" s="22">
        <f t="shared" si="58"/>
        <v>163059</v>
      </c>
      <c r="E199" s="24">
        <f t="shared" si="59"/>
        <v>118451</v>
      </c>
      <c r="F199" s="24">
        <v>92393</v>
      </c>
      <c r="G199" s="24">
        <v>26058</v>
      </c>
      <c r="H199" s="22">
        <v>43658</v>
      </c>
      <c r="I199" s="22"/>
      <c r="J199" s="22"/>
      <c r="K199" s="22">
        <v>950</v>
      </c>
      <c r="L199" s="22"/>
      <c r="M199" s="22"/>
      <c r="N199" s="22"/>
    </row>
    <row r="200" spans="1:14" s="7" customFormat="1" ht="15.75" customHeight="1" x14ac:dyDescent="0.2">
      <c r="A200" s="21" t="s">
        <v>93</v>
      </c>
      <c r="B200" s="21" t="s">
        <v>138</v>
      </c>
      <c r="C200" s="117">
        <v>558540</v>
      </c>
      <c r="D200" s="22">
        <f t="shared" si="58"/>
        <v>575212</v>
      </c>
      <c r="E200" s="24">
        <f t="shared" si="59"/>
        <v>470801</v>
      </c>
      <c r="F200" s="24">
        <v>379403</v>
      </c>
      <c r="G200" s="24">
        <v>91398</v>
      </c>
      <c r="H200" s="22">
        <v>90580</v>
      </c>
      <c r="I200" s="22"/>
      <c r="J200" s="22"/>
      <c r="K200" s="22">
        <v>13831</v>
      </c>
      <c r="L200" s="22"/>
      <c r="M200" s="22"/>
      <c r="N200" s="22"/>
    </row>
    <row r="201" spans="1:14" s="7" customFormat="1" ht="15.75" customHeight="1" x14ac:dyDescent="0.2">
      <c r="A201" s="21" t="s">
        <v>131</v>
      </c>
      <c r="B201" s="21" t="s">
        <v>173</v>
      </c>
      <c r="C201" s="117">
        <v>5374</v>
      </c>
      <c r="D201" s="22">
        <f t="shared" si="58"/>
        <v>10792</v>
      </c>
      <c r="E201" s="24">
        <f t="shared" si="59"/>
        <v>0</v>
      </c>
      <c r="F201" s="24"/>
      <c r="G201" s="24"/>
      <c r="H201" s="24">
        <v>10792</v>
      </c>
      <c r="I201" s="22"/>
      <c r="J201" s="22"/>
      <c r="K201" s="22"/>
      <c r="L201" s="22"/>
      <c r="M201" s="22"/>
      <c r="N201" s="22"/>
    </row>
    <row r="202" spans="1:14" s="7" customFormat="1" ht="15.75" customHeight="1" x14ac:dyDescent="0.2">
      <c r="A202" s="21" t="s">
        <v>93</v>
      </c>
      <c r="B202" s="21" t="s">
        <v>86</v>
      </c>
      <c r="C202" s="117">
        <v>93599</v>
      </c>
      <c r="D202" s="22">
        <f t="shared" si="58"/>
        <v>108861</v>
      </c>
      <c r="E202" s="24">
        <f t="shared" si="59"/>
        <v>100875</v>
      </c>
      <c r="F202" s="24">
        <v>81059</v>
      </c>
      <c r="G202" s="24">
        <v>19816</v>
      </c>
      <c r="H202" s="22">
        <v>7486</v>
      </c>
      <c r="I202" s="22"/>
      <c r="J202" s="22"/>
      <c r="K202" s="22">
        <v>500</v>
      </c>
      <c r="L202" s="22"/>
      <c r="M202" s="22"/>
      <c r="N202" s="22"/>
    </row>
    <row r="203" spans="1:14" s="7" customFormat="1" ht="15.75" customHeight="1" x14ac:dyDescent="0.2">
      <c r="A203" s="21" t="s">
        <v>131</v>
      </c>
      <c r="B203" s="21" t="s">
        <v>156</v>
      </c>
      <c r="C203" s="117">
        <v>284269</v>
      </c>
      <c r="D203" s="22">
        <f t="shared" si="58"/>
        <v>218147</v>
      </c>
      <c r="E203" s="24">
        <f t="shared" si="59"/>
        <v>183492</v>
      </c>
      <c r="F203" s="24">
        <v>145365</v>
      </c>
      <c r="G203" s="24">
        <v>38127</v>
      </c>
      <c r="H203" s="22">
        <v>30655</v>
      </c>
      <c r="I203" s="22"/>
      <c r="J203" s="22"/>
      <c r="K203" s="22">
        <v>4000</v>
      </c>
      <c r="L203" s="22"/>
      <c r="M203" s="22"/>
      <c r="N203" s="22"/>
    </row>
    <row r="204" spans="1:14" s="7" customFormat="1" ht="15.75" customHeight="1" x14ac:dyDescent="0.2">
      <c r="A204" s="21" t="s">
        <v>131</v>
      </c>
      <c r="B204" s="59" t="s">
        <v>182</v>
      </c>
      <c r="C204" s="125">
        <v>179159</v>
      </c>
      <c r="D204" s="22">
        <f t="shared" si="58"/>
        <v>184000</v>
      </c>
      <c r="E204" s="24">
        <f t="shared" si="59"/>
        <v>99272</v>
      </c>
      <c r="F204" s="24">
        <v>80000</v>
      </c>
      <c r="G204" s="24">
        <v>19272</v>
      </c>
      <c r="H204" s="22">
        <v>84728</v>
      </c>
      <c r="I204" s="22"/>
      <c r="J204" s="22"/>
      <c r="K204" s="22"/>
      <c r="L204" s="22"/>
      <c r="M204" s="22"/>
      <c r="N204" s="22"/>
    </row>
    <row r="205" spans="1:14" s="7" customFormat="1" ht="30.75" customHeight="1" x14ac:dyDescent="0.2">
      <c r="A205" s="21" t="s">
        <v>131</v>
      </c>
      <c r="B205" s="59" t="s">
        <v>190</v>
      </c>
      <c r="C205" s="125">
        <v>10183</v>
      </c>
      <c r="D205" s="22">
        <f t="shared" si="58"/>
        <v>10586</v>
      </c>
      <c r="E205" s="24">
        <f t="shared" si="59"/>
        <v>1498</v>
      </c>
      <c r="F205" s="24">
        <v>1207</v>
      </c>
      <c r="G205" s="24">
        <v>291</v>
      </c>
      <c r="H205" s="22">
        <v>9088</v>
      </c>
      <c r="I205" s="22"/>
      <c r="J205" s="22"/>
      <c r="K205" s="22"/>
      <c r="L205" s="22"/>
      <c r="M205" s="22"/>
      <c r="N205" s="22"/>
    </row>
    <row r="206" spans="1:14" s="7" customFormat="1" ht="25.5" customHeight="1" x14ac:dyDescent="0.2">
      <c r="A206" s="21">
        <v>10.7</v>
      </c>
      <c r="B206" s="59" t="s">
        <v>165</v>
      </c>
      <c r="C206" s="125">
        <v>193904</v>
      </c>
      <c r="D206" s="22">
        <f t="shared" si="58"/>
        <v>220000</v>
      </c>
      <c r="E206" s="24">
        <f t="shared" si="59"/>
        <v>109642</v>
      </c>
      <c r="F206" s="24">
        <v>85635</v>
      </c>
      <c r="G206" s="24">
        <v>24007</v>
      </c>
      <c r="H206" s="22">
        <v>110358</v>
      </c>
      <c r="I206" s="22"/>
      <c r="J206" s="22"/>
      <c r="K206" s="22"/>
      <c r="L206" s="22"/>
      <c r="M206" s="22"/>
      <c r="N206" s="22"/>
    </row>
    <row r="207" spans="1:14" s="7" customFormat="1" ht="15.75" customHeight="1" x14ac:dyDescent="0.2">
      <c r="A207" s="21" t="s">
        <v>131</v>
      </c>
      <c r="B207" s="21" t="s">
        <v>198</v>
      </c>
      <c r="C207" s="117">
        <v>182240</v>
      </c>
      <c r="D207" s="22">
        <f t="shared" ref="D207:D213" si="60">SUM(E207,H207,I207:N207)</f>
        <v>382000</v>
      </c>
      <c r="E207" s="22">
        <f t="shared" ref="E207:E213" si="61">SUM(F207:G207)</f>
        <v>0</v>
      </c>
      <c r="F207" s="22"/>
      <c r="G207" s="22"/>
      <c r="H207" s="22"/>
      <c r="I207" s="22"/>
      <c r="J207" s="22"/>
      <c r="K207" s="22"/>
      <c r="L207" s="22">
        <v>382000</v>
      </c>
      <c r="M207" s="22"/>
      <c r="N207" s="22"/>
    </row>
    <row r="208" spans="1:14" s="7" customFormat="1" ht="27" customHeight="1" x14ac:dyDescent="0.2">
      <c r="A208" s="21" t="s">
        <v>131</v>
      </c>
      <c r="B208" s="21" t="s">
        <v>188</v>
      </c>
      <c r="C208" s="117">
        <v>33292</v>
      </c>
      <c r="D208" s="22">
        <f t="shared" si="60"/>
        <v>50000</v>
      </c>
      <c r="E208" s="22">
        <f t="shared" si="61"/>
        <v>0</v>
      </c>
      <c r="F208" s="22"/>
      <c r="G208" s="22"/>
      <c r="H208" s="22"/>
      <c r="I208" s="22"/>
      <c r="J208" s="22"/>
      <c r="K208" s="22"/>
      <c r="L208" s="22">
        <v>50000</v>
      </c>
      <c r="M208" s="22"/>
      <c r="N208" s="22"/>
    </row>
    <row r="209" spans="1:15" s="7" customFormat="1" ht="27" customHeight="1" x14ac:dyDescent="0.2">
      <c r="A209" s="21" t="s">
        <v>131</v>
      </c>
      <c r="B209" s="21" t="s">
        <v>214</v>
      </c>
      <c r="C209" s="117">
        <v>29333</v>
      </c>
      <c r="D209" s="22">
        <f t="shared" si="60"/>
        <v>50000</v>
      </c>
      <c r="E209" s="22">
        <f t="shared" si="61"/>
        <v>0</v>
      </c>
      <c r="F209" s="22"/>
      <c r="G209" s="22"/>
      <c r="H209" s="22"/>
      <c r="I209" s="22"/>
      <c r="J209" s="22"/>
      <c r="K209" s="22"/>
      <c r="L209" s="24">
        <v>50000</v>
      </c>
      <c r="M209" s="22"/>
      <c r="N209" s="22"/>
    </row>
    <row r="210" spans="1:15" s="7" customFormat="1" ht="27.75" customHeight="1" x14ac:dyDescent="0.2">
      <c r="A210" s="21" t="s">
        <v>132</v>
      </c>
      <c r="B210" s="21" t="s">
        <v>181</v>
      </c>
      <c r="C210" s="117">
        <v>199388</v>
      </c>
      <c r="D210" s="22">
        <f t="shared" si="60"/>
        <v>350000</v>
      </c>
      <c r="E210" s="22">
        <f t="shared" si="61"/>
        <v>0</v>
      </c>
      <c r="F210" s="22"/>
      <c r="G210" s="22"/>
      <c r="H210" s="22"/>
      <c r="I210" s="22"/>
      <c r="J210" s="22"/>
      <c r="K210" s="22"/>
      <c r="L210" s="22"/>
      <c r="M210" s="22">
        <v>350000</v>
      </c>
      <c r="N210" s="22"/>
    </row>
    <row r="211" spans="1:15" s="7" customFormat="1" ht="28.5" customHeight="1" x14ac:dyDescent="0.2">
      <c r="A211" s="60" t="s">
        <v>132</v>
      </c>
      <c r="B211" s="21" t="s">
        <v>87</v>
      </c>
      <c r="C211" s="117">
        <v>10733</v>
      </c>
      <c r="D211" s="22">
        <f t="shared" si="60"/>
        <v>15000</v>
      </c>
      <c r="E211" s="22">
        <f t="shared" si="61"/>
        <v>0</v>
      </c>
      <c r="F211" s="22"/>
      <c r="G211" s="22"/>
      <c r="H211" s="22"/>
      <c r="I211" s="24">
        <v>15000</v>
      </c>
      <c r="J211" s="22"/>
      <c r="K211" s="22"/>
      <c r="L211" s="22"/>
      <c r="M211" s="22"/>
      <c r="N211" s="22"/>
    </row>
    <row r="212" spans="1:15" s="7" customFormat="1" ht="28.5" customHeight="1" x14ac:dyDescent="0.2">
      <c r="A212" s="60">
        <v>10.92</v>
      </c>
      <c r="B212" s="21" t="s">
        <v>248</v>
      </c>
      <c r="C212" s="117">
        <v>3817</v>
      </c>
      <c r="D212" s="22">
        <f t="shared" si="60"/>
        <v>60000</v>
      </c>
      <c r="E212" s="22">
        <f t="shared" si="61"/>
        <v>0</v>
      </c>
      <c r="F212" s="22"/>
      <c r="G212" s="22"/>
      <c r="H212" s="22"/>
      <c r="I212" s="24"/>
      <c r="J212" s="22"/>
      <c r="K212" s="22">
        <v>60000</v>
      </c>
      <c r="L212" s="22"/>
      <c r="M212" s="22"/>
      <c r="N212" s="22"/>
    </row>
    <row r="213" spans="1:15" s="7" customFormat="1" ht="15.75" customHeight="1" x14ac:dyDescent="0.2">
      <c r="A213" s="61">
        <v>10.92</v>
      </c>
      <c r="B213" s="21" t="s">
        <v>192</v>
      </c>
      <c r="C213" s="117">
        <v>22044</v>
      </c>
      <c r="D213" s="22">
        <f t="shared" si="60"/>
        <v>25000</v>
      </c>
      <c r="E213" s="22">
        <f t="shared" si="61"/>
        <v>6300</v>
      </c>
      <c r="F213" s="22">
        <v>5000</v>
      </c>
      <c r="G213" s="22">
        <v>1300</v>
      </c>
      <c r="H213" s="22">
        <v>18700</v>
      </c>
      <c r="I213" s="24"/>
      <c r="J213" s="22"/>
      <c r="K213" s="22"/>
      <c r="L213" s="22"/>
      <c r="M213" s="22"/>
      <c r="N213" s="22"/>
    </row>
    <row r="214" spans="1:15" s="7" customFormat="1" ht="15.75" customHeight="1" x14ac:dyDescent="0.2">
      <c r="A214" s="61">
        <v>10.92</v>
      </c>
      <c r="B214" s="21" t="s">
        <v>195</v>
      </c>
      <c r="C214" s="117">
        <v>16892</v>
      </c>
      <c r="D214" s="22">
        <f t="shared" ref="D214:D215" si="62">SUM(E214,H214,I214:N214)</f>
        <v>8261</v>
      </c>
      <c r="E214" s="22">
        <f t="shared" ref="E214:E215" si="63">SUM(F214:G214)</f>
        <v>1985</v>
      </c>
      <c r="F214" s="22">
        <v>1600</v>
      </c>
      <c r="G214" s="22">
        <v>385</v>
      </c>
      <c r="H214" s="22">
        <v>6276</v>
      </c>
      <c r="I214" s="24"/>
      <c r="J214" s="22"/>
      <c r="K214" s="22"/>
      <c r="L214" s="22"/>
      <c r="M214" s="22"/>
      <c r="N214" s="22"/>
    </row>
    <row r="215" spans="1:15" s="7" customFormat="1" ht="15.75" customHeight="1" x14ac:dyDescent="0.2">
      <c r="A215" s="61">
        <v>10.92</v>
      </c>
      <c r="B215" s="21" t="s">
        <v>196</v>
      </c>
      <c r="C215" s="117">
        <v>25714</v>
      </c>
      <c r="D215" s="22">
        <f t="shared" si="62"/>
        <v>510509</v>
      </c>
      <c r="E215" s="22">
        <f t="shared" si="63"/>
        <v>2436</v>
      </c>
      <c r="F215" s="22">
        <v>2000</v>
      </c>
      <c r="G215" s="22">
        <v>436</v>
      </c>
      <c r="H215" s="22">
        <v>439739</v>
      </c>
      <c r="I215" s="24"/>
      <c r="J215" s="22"/>
      <c r="K215" s="22"/>
      <c r="L215" s="22"/>
      <c r="M215" s="22">
        <v>68334</v>
      </c>
      <c r="N215" s="22"/>
    </row>
    <row r="216" spans="1:15" s="12" customFormat="1" ht="15.75" customHeight="1" x14ac:dyDescent="0.2">
      <c r="A216" s="62"/>
      <c r="B216" s="62" t="s">
        <v>0</v>
      </c>
      <c r="C216" s="107">
        <f t="shared" ref="C216:N216" si="64">SUM(C33,C39,C51,C59,C100,C101,C144,C145,C197)</f>
        <v>37802388</v>
      </c>
      <c r="D216" s="62">
        <f t="shared" si="64"/>
        <v>28595974</v>
      </c>
      <c r="E216" s="62">
        <f t="shared" si="64"/>
        <v>13686615</v>
      </c>
      <c r="F216" s="62">
        <f t="shared" si="64"/>
        <v>10983896</v>
      </c>
      <c r="G216" s="62">
        <f t="shared" si="64"/>
        <v>2702719</v>
      </c>
      <c r="H216" s="62">
        <f t="shared" si="64"/>
        <v>8578863</v>
      </c>
      <c r="I216" s="62">
        <f t="shared" si="64"/>
        <v>1163031</v>
      </c>
      <c r="J216" s="62">
        <f t="shared" si="64"/>
        <v>10000</v>
      </c>
      <c r="K216" s="62">
        <f t="shared" si="64"/>
        <v>3385014</v>
      </c>
      <c r="L216" s="62">
        <f t="shared" si="64"/>
        <v>645982</v>
      </c>
      <c r="M216" s="62">
        <f t="shared" si="64"/>
        <v>1126469</v>
      </c>
      <c r="N216" s="62">
        <f t="shared" si="64"/>
        <v>0</v>
      </c>
    </row>
    <row r="217" spans="1:15" s="12" customFormat="1" ht="15.75" customHeight="1" x14ac:dyDescent="0.2">
      <c r="A217" s="62"/>
      <c r="B217" s="75" t="s">
        <v>210</v>
      </c>
      <c r="C217" s="107">
        <f>C218+C219+C220+C221</f>
        <v>560998</v>
      </c>
      <c r="D217" s="62">
        <f>D218+D219+D220+D221</f>
        <v>-4622958</v>
      </c>
      <c r="E217" s="76"/>
      <c r="F217" s="76"/>
      <c r="G217" s="76"/>
      <c r="H217" s="76"/>
      <c r="I217" s="76"/>
      <c r="J217" s="76"/>
      <c r="K217" s="76"/>
      <c r="L217" s="76"/>
      <c r="M217" s="76"/>
      <c r="N217" s="76"/>
    </row>
    <row r="218" spans="1:15" s="12" customFormat="1" ht="15.75" customHeight="1" x14ac:dyDescent="0.2">
      <c r="A218" s="29"/>
      <c r="B218" s="63" t="s">
        <v>90</v>
      </c>
      <c r="C218" s="127">
        <v>-4307852</v>
      </c>
      <c r="D218" s="29">
        <v>-2756043</v>
      </c>
      <c r="E218" s="64"/>
      <c r="F218" s="64"/>
      <c r="G218" s="64"/>
      <c r="H218" s="64"/>
      <c r="I218" s="64"/>
      <c r="J218" s="64"/>
      <c r="K218" s="64"/>
      <c r="L218" s="64"/>
      <c r="M218" s="64"/>
      <c r="N218" s="64"/>
    </row>
    <row r="219" spans="1:15" s="12" customFormat="1" ht="25.5" customHeight="1" x14ac:dyDescent="0.2">
      <c r="A219" s="29"/>
      <c r="B219" s="65" t="s">
        <v>184</v>
      </c>
      <c r="C219" s="128">
        <v>-56915</v>
      </c>
      <c r="D219" s="29">
        <v>-56915</v>
      </c>
      <c r="E219" s="64"/>
      <c r="F219" s="64"/>
      <c r="G219" s="64"/>
      <c r="H219" s="64"/>
      <c r="I219" s="64"/>
      <c r="J219" s="64"/>
      <c r="K219" s="64"/>
      <c r="L219" s="64"/>
      <c r="M219" s="64"/>
      <c r="N219" s="64"/>
    </row>
    <row r="220" spans="1:15" s="12" customFormat="1" ht="30" customHeight="1" x14ac:dyDescent="0.2">
      <c r="A220" s="29"/>
      <c r="B220" s="65" t="s">
        <v>185</v>
      </c>
      <c r="C220" s="108"/>
      <c r="D220" s="29">
        <v>-310000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</row>
    <row r="221" spans="1:15" s="12" customFormat="1" ht="15.75" customHeight="1" x14ac:dyDescent="0.2">
      <c r="A221" s="29"/>
      <c r="B221" s="32" t="s">
        <v>112</v>
      </c>
      <c r="C221" s="129">
        <v>4925765</v>
      </c>
      <c r="D221" s="29">
        <v>-1500000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5" s="7" customFormat="1" ht="15.75" customHeight="1" x14ac:dyDescent="0.2">
      <c r="A222" s="6"/>
      <c r="B222" s="64"/>
      <c r="C222" s="109"/>
      <c r="D222" s="6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12" customFormat="1" ht="15.75" customHeight="1" x14ac:dyDescent="0.2">
      <c r="A223" s="64"/>
      <c r="C223" s="110"/>
      <c r="D223" s="64"/>
      <c r="F223" s="64"/>
      <c r="G223" s="11"/>
      <c r="H223" s="11"/>
      <c r="I223" s="11"/>
      <c r="J223" s="11"/>
      <c r="K223" s="11"/>
      <c r="L223" s="11"/>
      <c r="M223" s="11"/>
      <c r="N223" s="11"/>
    </row>
    <row r="224" spans="1:15" s="7" customFormat="1" ht="15.75" customHeight="1" x14ac:dyDescent="0.2">
      <c r="A224" s="6"/>
      <c r="B224" s="6" t="s">
        <v>212</v>
      </c>
      <c r="C224" s="111"/>
      <c r="D224" s="66"/>
      <c r="E224" s="6"/>
      <c r="F224" s="6"/>
      <c r="G224" s="1" t="s">
        <v>211</v>
      </c>
      <c r="H224" s="1"/>
      <c r="I224" s="1"/>
      <c r="J224" s="1"/>
      <c r="K224" s="1"/>
      <c r="L224" s="1"/>
      <c r="M224" s="1"/>
      <c r="N224" s="1"/>
    </row>
    <row r="225" spans="1:14" s="7" customFormat="1" ht="15.75" customHeight="1" x14ac:dyDescent="0.2">
      <c r="A225" s="6"/>
      <c r="B225" s="6"/>
      <c r="C225" s="111"/>
      <c r="D225" s="68"/>
      <c r="E225" s="6"/>
      <c r="F225" s="6"/>
      <c r="G225" s="1"/>
      <c r="H225" s="1"/>
      <c r="I225" s="1"/>
      <c r="J225" s="1"/>
      <c r="K225" s="1"/>
      <c r="L225" s="1"/>
      <c r="M225" s="1"/>
      <c r="N225" s="1"/>
    </row>
    <row r="226" spans="1:14" s="7" customFormat="1" ht="15.75" customHeight="1" x14ac:dyDescent="0.2">
      <c r="A226" s="6"/>
      <c r="B226" s="6"/>
      <c r="C226" s="111"/>
      <c r="D226" s="6"/>
      <c r="E226" s="6"/>
      <c r="F226" s="6"/>
      <c r="G226" s="1"/>
      <c r="H226" s="1"/>
      <c r="I226" s="1"/>
      <c r="J226" s="1"/>
      <c r="K226" s="1"/>
      <c r="L226" s="1"/>
      <c r="M226" s="1"/>
      <c r="N226" s="1"/>
    </row>
    <row r="227" spans="1:14" s="7" customFormat="1" ht="15.75" customHeight="1" x14ac:dyDescent="0.2">
      <c r="A227" s="6"/>
      <c r="B227" s="6"/>
      <c r="C227" s="111"/>
      <c r="D227" s="6"/>
      <c r="E227" s="6"/>
      <c r="F227" s="6"/>
      <c r="G227" s="1"/>
      <c r="H227" s="1"/>
      <c r="I227" s="1"/>
      <c r="J227" s="1"/>
      <c r="K227" s="1"/>
      <c r="L227" s="1"/>
      <c r="M227" s="1"/>
      <c r="N227" s="1"/>
    </row>
    <row r="228" spans="1:14" s="7" customFormat="1" ht="15.75" customHeight="1" x14ac:dyDescent="0.2">
      <c r="A228" s="67"/>
      <c r="B228" s="6"/>
      <c r="C228" s="11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s="7" customFormat="1" ht="15.75" customHeight="1" x14ac:dyDescent="0.2">
      <c r="A229" s="67"/>
      <c r="B229" s="6"/>
      <c r="C229" s="11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s="7" customFormat="1" ht="15.75" customHeight="1" x14ac:dyDescent="0.2">
      <c r="A230" s="67"/>
      <c r="B230" s="6"/>
      <c r="C230" s="11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s="7" customFormat="1" ht="15.75" customHeight="1" x14ac:dyDescent="0.2">
      <c r="A231" s="67"/>
      <c r="B231" s="6"/>
      <c r="C231" s="11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s="7" customFormat="1" ht="15.75" customHeight="1" x14ac:dyDescent="0.2">
      <c r="A232" s="67"/>
      <c r="B232" s="6"/>
      <c r="C232" s="11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s="7" customFormat="1" ht="15.75" customHeight="1" x14ac:dyDescent="0.2">
      <c r="A233" s="6"/>
      <c r="B233" s="6"/>
      <c r="C233" s="11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s="7" customFormat="1" ht="15.75" customHeight="1" x14ac:dyDescent="0.2">
      <c r="A234" s="6"/>
      <c r="B234" s="6"/>
      <c r="C234" s="11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s="7" customFormat="1" ht="15.75" customHeight="1" x14ac:dyDescent="0.2">
      <c r="A235" s="6"/>
      <c r="B235" s="6"/>
      <c r="C235" s="11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s="7" customFormat="1" ht="15.75" customHeight="1" x14ac:dyDescent="0.2">
      <c r="A236" s="6"/>
      <c r="B236" s="6"/>
      <c r="C236" s="11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s="7" customFormat="1" ht="15.75" customHeight="1" x14ac:dyDescent="0.2">
      <c r="A237" s="6"/>
      <c r="B237" s="6"/>
      <c r="C237" s="11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s="7" customFormat="1" ht="15.75" customHeight="1" x14ac:dyDescent="0.2">
      <c r="A238" s="6"/>
      <c r="B238" s="6"/>
      <c r="C238" s="11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s="7" customFormat="1" ht="15.75" customHeight="1" x14ac:dyDescent="0.2">
      <c r="A239" s="6"/>
      <c r="B239" s="6"/>
      <c r="C239" s="11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s="7" customFormat="1" ht="15.75" customHeight="1" x14ac:dyDescent="0.2">
      <c r="A240" s="6"/>
      <c r="B240" s="6"/>
      <c r="C240" s="11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s="7" customFormat="1" ht="15.75" customHeight="1" x14ac:dyDescent="0.2">
      <c r="A241" s="6"/>
      <c r="B241" s="6"/>
      <c r="C241" s="11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s="7" customFormat="1" ht="15.75" customHeight="1" x14ac:dyDescent="0.2">
      <c r="A242" s="6"/>
      <c r="B242" s="6"/>
      <c r="C242" s="11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s="7" customFormat="1" ht="15.75" customHeight="1" x14ac:dyDescent="0.2">
      <c r="A243" s="6"/>
      <c r="B243" s="6"/>
      <c r="C243" s="11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s="7" customFormat="1" ht="15.75" customHeight="1" x14ac:dyDescent="0.2">
      <c r="A244" s="6"/>
      <c r="B244" s="6"/>
      <c r="C244" s="11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s="7" customFormat="1" ht="15.75" customHeight="1" x14ac:dyDescent="0.2">
      <c r="A245" s="6"/>
      <c r="B245" s="6"/>
      <c r="C245" s="11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s="7" customFormat="1" ht="15.75" customHeight="1" x14ac:dyDescent="0.2">
      <c r="A246" s="6"/>
      <c r="B246" s="6"/>
      <c r="C246" s="11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s="7" customFormat="1" ht="15.75" customHeight="1" x14ac:dyDescent="0.2">
      <c r="A247" s="6"/>
      <c r="B247" s="6"/>
      <c r="C247" s="11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s="7" customFormat="1" ht="15.75" customHeight="1" x14ac:dyDescent="0.2">
      <c r="A248" s="6"/>
      <c r="B248" s="6"/>
      <c r="C248" s="11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s="7" customFormat="1" ht="15.75" customHeight="1" x14ac:dyDescent="0.2">
      <c r="A249" s="6"/>
      <c r="B249" s="6"/>
      <c r="C249" s="11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s="7" customFormat="1" ht="15.75" customHeight="1" x14ac:dyDescent="0.2">
      <c r="A250" s="6"/>
      <c r="B250" s="6"/>
      <c r="C250" s="11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s="7" customFormat="1" ht="15.75" customHeight="1" x14ac:dyDescent="0.2">
      <c r="A251" s="6"/>
      <c r="B251" s="6"/>
      <c r="C251" s="11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s="7" customFormat="1" ht="15.75" customHeight="1" x14ac:dyDescent="0.2">
      <c r="A252" s="6"/>
      <c r="B252" s="6"/>
      <c r="C252" s="11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s="7" customFormat="1" ht="15.75" customHeight="1" x14ac:dyDescent="0.2">
      <c r="A253" s="6"/>
      <c r="B253" s="6"/>
      <c r="C253" s="11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s="7" customFormat="1" ht="15.75" customHeight="1" x14ac:dyDescent="0.2">
      <c r="A254" s="6"/>
      <c r="B254" s="6"/>
      <c r="C254" s="11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s="7" customFormat="1" ht="15.75" customHeight="1" x14ac:dyDescent="0.2">
      <c r="A255" s="6"/>
      <c r="B255" s="6"/>
      <c r="C255" s="11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s="7" customFormat="1" ht="15.75" customHeight="1" x14ac:dyDescent="0.2">
      <c r="A256" s="6"/>
      <c r="B256" s="6"/>
      <c r="C256" s="11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s="7" customFormat="1" ht="15.75" customHeight="1" x14ac:dyDescent="0.2">
      <c r="A257" s="6"/>
      <c r="B257" s="6"/>
      <c r="C257" s="11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s="7" customFormat="1" ht="15.75" customHeight="1" x14ac:dyDescent="0.2">
      <c r="A258" s="6"/>
      <c r="B258" s="6"/>
      <c r="C258" s="11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s="7" customFormat="1" ht="15.75" customHeight="1" x14ac:dyDescent="0.2">
      <c r="A259" s="6"/>
      <c r="B259" s="6"/>
      <c r="C259" s="11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s="7" customFormat="1" ht="15.75" customHeight="1" x14ac:dyDescent="0.2">
      <c r="A260" s="6"/>
      <c r="B260" s="6"/>
      <c r="C260" s="11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s="7" customFormat="1" ht="15.75" customHeight="1" x14ac:dyDescent="0.2">
      <c r="A261" s="6"/>
      <c r="B261" s="6"/>
      <c r="C261" s="11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s="7" customFormat="1" ht="15.75" customHeight="1" x14ac:dyDescent="0.2">
      <c r="A262" s="6"/>
      <c r="B262" s="6"/>
      <c r="C262" s="11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s="7" customFormat="1" ht="15.75" customHeight="1" x14ac:dyDescent="0.2">
      <c r="A263" s="6"/>
      <c r="B263" s="6"/>
      <c r="C263" s="11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s="7" customFormat="1" ht="15.75" customHeight="1" x14ac:dyDescent="0.2">
      <c r="A264" s="6"/>
      <c r="B264" s="6"/>
      <c r="C264" s="11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s="7" customFormat="1" ht="15.75" customHeight="1" x14ac:dyDescent="0.2">
      <c r="A265" s="6"/>
      <c r="B265" s="6"/>
      <c r="C265" s="11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s="7" customFormat="1" ht="15.75" customHeight="1" x14ac:dyDescent="0.2">
      <c r="A266" s="6"/>
      <c r="B266" s="6"/>
      <c r="C266" s="11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s="7" customFormat="1" ht="15.75" customHeight="1" x14ac:dyDescent="0.2">
      <c r="A267" s="6"/>
      <c r="B267" s="6"/>
      <c r="C267" s="11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s="7" customFormat="1" ht="15.75" customHeight="1" x14ac:dyDescent="0.2">
      <c r="A268" s="6"/>
      <c r="B268" s="6"/>
      <c r="C268" s="11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s="7" customFormat="1" ht="15.75" customHeight="1" x14ac:dyDescent="0.2">
      <c r="A269" s="6"/>
      <c r="B269" s="6"/>
      <c r="C269" s="11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s="7" customFormat="1" ht="15.75" customHeight="1" x14ac:dyDescent="0.2">
      <c r="A270" s="6"/>
      <c r="B270" s="6"/>
      <c r="C270" s="11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s="7" customFormat="1" ht="15.75" customHeight="1" x14ac:dyDescent="0.2">
      <c r="A271" s="6"/>
      <c r="B271" s="6"/>
      <c r="C271" s="11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s="7" customFormat="1" ht="15.75" customHeight="1" x14ac:dyDescent="0.2">
      <c r="A272" s="6"/>
      <c r="B272" s="6"/>
      <c r="C272" s="11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s="7" customFormat="1" ht="15.75" customHeight="1" x14ac:dyDescent="0.2">
      <c r="A273" s="6"/>
      <c r="B273" s="6"/>
      <c r="C273" s="11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s="7" customFormat="1" ht="15.75" customHeight="1" x14ac:dyDescent="0.2">
      <c r="A274" s="6"/>
      <c r="B274" s="6"/>
      <c r="C274" s="11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s="7" customFormat="1" ht="15.75" customHeight="1" x14ac:dyDescent="0.2">
      <c r="A275" s="6"/>
      <c r="B275" s="6"/>
      <c r="C275" s="11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s="7" customFormat="1" ht="15.75" customHeight="1" x14ac:dyDescent="0.2">
      <c r="A276" s="6"/>
      <c r="B276" s="6"/>
      <c r="C276" s="11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s="7" customFormat="1" ht="15.75" customHeight="1" x14ac:dyDescent="0.2">
      <c r="A277" s="6"/>
      <c r="B277" s="6"/>
      <c r="C277" s="11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s="7" customFormat="1" ht="15.75" customHeight="1" x14ac:dyDescent="0.2">
      <c r="A278" s="6"/>
      <c r="B278" s="6"/>
      <c r="C278" s="11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s="7" customFormat="1" ht="15.75" customHeight="1" x14ac:dyDescent="0.2">
      <c r="A279" s="6"/>
      <c r="B279" s="6"/>
      <c r="C279" s="11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s="7" customFormat="1" ht="15.75" customHeight="1" x14ac:dyDescent="0.2">
      <c r="A280" s="6"/>
      <c r="B280" s="6"/>
      <c r="C280" s="11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s="7" customFormat="1" ht="15.75" customHeight="1" x14ac:dyDescent="0.2">
      <c r="A281" s="6"/>
      <c r="B281" s="6"/>
      <c r="C281" s="11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s="7" customFormat="1" ht="15.75" customHeight="1" x14ac:dyDescent="0.2">
      <c r="A282" s="6"/>
      <c r="B282" s="6"/>
      <c r="C282" s="11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s="7" customFormat="1" ht="15.75" customHeight="1" x14ac:dyDescent="0.2">
      <c r="A283" s="6"/>
      <c r="B283" s="6"/>
      <c r="C283" s="11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s="7" customFormat="1" ht="15.75" customHeight="1" x14ac:dyDescent="0.2">
      <c r="A284" s="6"/>
      <c r="B284" s="6"/>
      <c r="C284" s="11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s="7" customFormat="1" ht="15.75" customHeight="1" x14ac:dyDescent="0.2">
      <c r="A285" s="6"/>
      <c r="B285" s="6"/>
      <c r="C285" s="11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s="7" customFormat="1" ht="15.75" customHeight="1" x14ac:dyDescent="0.2">
      <c r="A286" s="6"/>
      <c r="B286" s="6"/>
      <c r="C286" s="11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s="7" customFormat="1" ht="15.75" customHeight="1" x14ac:dyDescent="0.2">
      <c r="A287" s="6"/>
      <c r="B287" s="6"/>
      <c r="C287" s="11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s="7" customFormat="1" ht="15.75" customHeight="1" x14ac:dyDescent="0.2">
      <c r="A288" s="6"/>
      <c r="B288" s="6"/>
      <c r="C288" s="11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s="7" customFormat="1" ht="15.75" customHeight="1" x14ac:dyDescent="0.2">
      <c r="A289" s="6"/>
      <c r="B289" s="6"/>
      <c r="C289" s="11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s="7" customFormat="1" ht="15.75" customHeight="1" x14ac:dyDescent="0.2">
      <c r="A290" s="6"/>
      <c r="B290" s="6"/>
      <c r="C290" s="11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s="7" customFormat="1" ht="15.75" customHeight="1" x14ac:dyDescent="0.2">
      <c r="A291" s="6"/>
      <c r="B291" s="6"/>
      <c r="C291" s="11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s="7" customFormat="1" ht="15.75" customHeight="1" x14ac:dyDescent="0.2">
      <c r="A292" s="6"/>
      <c r="B292" s="6"/>
      <c r="C292" s="11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s="7" customFormat="1" ht="15.75" customHeight="1" x14ac:dyDescent="0.2">
      <c r="A293" s="6"/>
      <c r="B293" s="6"/>
      <c r="C293" s="11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s="7" customFormat="1" ht="15.75" customHeight="1" x14ac:dyDescent="0.2">
      <c r="A294" s="6"/>
      <c r="B294" s="6"/>
      <c r="C294" s="11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s="7" customFormat="1" ht="15.75" customHeight="1" x14ac:dyDescent="0.2">
      <c r="A295" s="6"/>
      <c r="B295" s="6"/>
      <c r="C295" s="11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s="7" customFormat="1" ht="15.75" customHeight="1" x14ac:dyDescent="0.2">
      <c r="A296" s="6"/>
      <c r="B296" s="6"/>
      <c r="C296" s="11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s="7" customFormat="1" ht="15.75" customHeight="1" x14ac:dyDescent="0.2">
      <c r="A297" s="6"/>
      <c r="B297" s="6"/>
      <c r="C297" s="11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s="7" customFormat="1" ht="15.75" customHeight="1" x14ac:dyDescent="0.2">
      <c r="A298" s="6"/>
      <c r="B298" s="6"/>
      <c r="C298" s="11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s="7" customFormat="1" ht="15.75" customHeight="1" x14ac:dyDescent="0.2">
      <c r="A299" s="6"/>
      <c r="B299" s="6"/>
      <c r="C299" s="11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s="7" customFormat="1" ht="15.75" customHeight="1" x14ac:dyDescent="0.2">
      <c r="A300" s="6"/>
      <c r="B300" s="6"/>
      <c r="C300" s="11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">
      <c r="A301" s="6"/>
      <c r="B301" s="6"/>
      <c r="C301" s="111"/>
      <c r="D301" s="6"/>
    </row>
    <row r="302" spans="1:14" ht="15.75" customHeight="1" x14ac:dyDescent="0.2">
      <c r="A302" s="6"/>
      <c r="B302" s="6"/>
      <c r="C302" s="111"/>
      <c r="D302" s="6"/>
    </row>
    <row r="303" spans="1:14" ht="15.75" customHeight="1" x14ac:dyDescent="0.2">
      <c r="A303" s="6"/>
      <c r="B303" s="6"/>
      <c r="C303" s="111"/>
      <c r="D303" s="6"/>
    </row>
    <row r="304" spans="1:14" ht="15.75" customHeight="1" x14ac:dyDescent="0.2">
      <c r="A304" s="6"/>
      <c r="B304" s="6"/>
      <c r="C304" s="111"/>
      <c r="D304" s="6"/>
    </row>
    <row r="305" spans="1:4" ht="15.75" customHeight="1" x14ac:dyDescent="0.2">
      <c r="A305" s="6"/>
      <c r="B305" s="6"/>
      <c r="C305" s="111"/>
      <c r="D305" s="6"/>
    </row>
    <row r="306" spans="1:4" ht="15.75" customHeight="1" x14ac:dyDescent="0.2">
      <c r="A306" s="6"/>
      <c r="B306" s="6"/>
      <c r="C306" s="111"/>
      <c r="D306" s="6"/>
    </row>
    <row r="307" spans="1:4" ht="15.75" customHeight="1" x14ac:dyDescent="0.2">
      <c r="A307" s="6"/>
      <c r="B307" s="6"/>
      <c r="C307" s="111"/>
      <c r="D307" s="6"/>
    </row>
    <row r="308" spans="1:4" ht="15.75" customHeight="1" x14ac:dyDescent="0.2">
      <c r="A308" s="6"/>
      <c r="B308" s="6"/>
      <c r="C308" s="111"/>
      <c r="D308" s="6"/>
    </row>
    <row r="309" spans="1:4" ht="15.75" customHeight="1" x14ac:dyDescent="0.2">
      <c r="A309" s="6"/>
      <c r="B309" s="6"/>
      <c r="C309" s="111"/>
      <c r="D309" s="6"/>
    </row>
    <row r="310" spans="1:4" ht="15.75" customHeight="1" x14ac:dyDescent="0.2">
      <c r="A310" s="6"/>
      <c r="B310" s="6"/>
      <c r="C310" s="111"/>
      <c r="D310" s="6"/>
    </row>
    <row r="311" spans="1:4" ht="15.75" customHeight="1" x14ac:dyDescent="0.2">
      <c r="A311" s="6"/>
      <c r="B311" s="6"/>
      <c r="C311" s="111"/>
      <c r="D311" s="6"/>
    </row>
    <row r="312" spans="1:4" ht="15.75" customHeight="1" x14ac:dyDescent="0.2">
      <c r="A312" s="6"/>
      <c r="B312" s="6"/>
      <c r="C312" s="111"/>
      <c r="D312" s="6"/>
    </row>
    <row r="313" spans="1:4" ht="15.75" customHeight="1" x14ac:dyDescent="0.2">
      <c r="A313" s="6"/>
      <c r="B313" s="6"/>
      <c r="C313" s="111"/>
      <c r="D313" s="6"/>
    </row>
    <row r="314" spans="1:4" ht="15.75" customHeight="1" x14ac:dyDescent="0.2">
      <c r="A314" s="6"/>
      <c r="B314" s="6"/>
      <c r="C314" s="111"/>
      <c r="D314" s="6"/>
    </row>
    <row r="315" spans="1:4" ht="15.75" customHeight="1" x14ac:dyDescent="0.2">
      <c r="A315" s="6"/>
      <c r="B315" s="6"/>
      <c r="C315" s="111"/>
      <c r="D315" s="6"/>
    </row>
    <row r="316" spans="1:4" ht="15.75" customHeight="1" x14ac:dyDescent="0.2">
      <c r="A316" s="6"/>
      <c r="B316" s="6"/>
      <c r="C316" s="111"/>
      <c r="D316" s="6"/>
    </row>
    <row r="317" spans="1:4" ht="15.75" customHeight="1" x14ac:dyDescent="0.2">
      <c r="A317" s="6"/>
      <c r="B317" s="6"/>
      <c r="C317" s="111"/>
      <c r="D317" s="6"/>
    </row>
    <row r="318" spans="1:4" ht="15.75" customHeight="1" x14ac:dyDescent="0.2">
      <c r="A318" s="6"/>
      <c r="B318" s="6"/>
      <c r="C318" s="111"/>
      <c r="D318" s="6"/>
    </row>
    <row r="319" spans="1:4" ht="15.75" customHeight="1" x14ac:dyDescent="0.2">
      <c r="A319" s="6"/>
      <c r="B319" s="6"/>
      <c r="C319" s="111"/>
      <c r="D319" s="6"/>
    </row>
    <row r="320" spans="1:4" ht="15.75" customHeight="1" x14ac:dyDescent="0.2">
      <c r="A320" s="6"/>
      <c r="B320" s="6"/>
      <c r="C320" s="111"/>
      <c r="D320" s="6"/>
    </row>
    <row r="321" spans="1:4" ht="15.75" customHeight="1" x14ac:dyDescent="0.2">
      <c r="A321" s="6"/>
      <c r="B321" s="6"/>
      <c r="C321" s="111"/>
      <c r="D321" s="6"/>
    </row>
    <row r="322" spans="1:4" ht="15.75" customHeight="1" x14ac:dyDescent="0.2">
      <c r="A322" s="6"/>
      <c r="B322" s="6"/>
      <c r="C322" s="111"/>
      <c r="D322" s="6"/>
    </row>
    <row r="323" spans="1:4" ht="15.75" customHeight="1" x14ac:dyDescent="0.2">
      <c r="A323" s="6"/>
      <c r="B323" s="6"/>
      <c r="C323" s="111"/>
      <c r="D323" s="6"/>
    </row>
    <row r="324" spans="1:4" ht="15.75" customHeight="1" x14ac:dyDescent="0.2">
      <c r="A324" s="6"/>
      <c r="B324" s="6"/>
      <c r="C324" s="111"/>
      <c r="D324" s="6"/>
    </row>
    <row r="325" spans="1:4" ht="15.75" customHeight="1" x14ac:dyDescent="0.2">
      <c r="A325" s="6"/>
      <c r="B325" s="6"/>
      <c r="C325" s="111"/>
      <c r="D325" s="6"/>
    </row>
    <row r="326" spans="1:4" ht="15.75" customHeight="1" x14ac:dyDescent="0.2">
      <c r="A326" s="6"/>
      <c r="B326" s="6"/>
      <c r="C326" s="111"/>
      <c r="D326" s="6"/>
    </row>
    <row r="327" spans="1:4" ht="15.75" customHeight="1" x14ac:dyDescent="0.2">
      <c r="A327" s="6"/>
      <c r="B327" s="6"/>
      <c r="C327" s="111"/>
      <c r="D327" s="6"/>
    </row>
    <row r="328" spans="1:4" ht="15.75" customHeight="1" x14ac:dyDescent="0.2">
      <c r="A328" s="6"/>
      <c r="B328" s="6"/>
      <c r="C328" s="111"/>
      <c r="D328" s="6"/>
    </row>
    <row r="329" spans="1:4" ht="15.75" customHeight="1" x14ac:dyDescent="0.2">
      <c r="A329" s="6"/>
      <c r="B329" s="6"/>
      <c r="C329" s="111"/>
      <c r="D329" s="6"/>
    </row>
    <row r="330" spans="1:4" ht="15.75" customHeight="1" x14ac:dyDescent="0.2">
      <c r="A330" s="6"/>
      <c r="B330" s="6"/>
      <c r="C330" s="111"/>
      <c r="D330" s="6"/>
    </row>
    <row r="331" spans="1:4" ht="15.75" customHeight="1" x14ac:dyDescent="0.2">
      <c r="A331" s="6"/>
      <c r="B331" s="6"/>
      <c r="C331" s="111"/>
      <c r="D331" s="6"/>
    </row>
    <row r="332" spans="1:4" ht="15.75" customHeight="1" x14ac:dyDescent="0.2">
      <c r="A332" s="6"/>
      <c r="B332" s="6"/>
      <c r="C332" s="111"/>
      <c r="D332" s="6"/>
    </row>
    <row r="333" spans="1:4" ht="15.75" customHeight="1" x14ac:dyDescent="0.2">
      <c r="A333" s="6"/>
      <c r="B333" s="6"/>
      <c r="C333" s="111"/>
      <c r="D333" s="6"/>
    </row>
    <row r="334" spans="1:4" ht="15.75" customHeight="1" x14ac:dyDescent="0.2">
      <c r="A334" s="6"/>
      <c r="B334" s="6"/>
      <c r="C334" s="111"/>
      <c r="D334" s="6"/>
    </row>
    <row r="335" spans="1:4" ht="15.75" customHeight="1" x14ac:dyDescent="0.2">
      <c r="A335" s="6"/>
      <c r="B335" s="6"/>
      <c r="C335" s="111"/>
      <c r="D335" s="6"/>
    </row>
    <row r="336" spans="1:4" ht="15.75" customHeight="1" x14ac:dyDescent="0.2">
      <c r="A336" s="6"/>
      <c r="B336" s="6"/>
      <c r="C336" s="111"/>
      <c r="D336" s="6"/>
    </row>
    <row r="337" spans="1:4" ht="15.75" customHeight="1" x14ac:dyDescent="0.2">
      <c r="A337" s="6"/>
      <c r="B337" s="6"/>
      <c r="C337" s="111"/>
      <c r="D337" s="6"/>
    </row>
    <row r="338" spans="1:4" ht="15.75" customHeight="1" x14ac:dyDescent="0.2">
      <c r="A338" s="6"/>
      <c r="B338" s="6"/>
      <c r="C338" s="111"/>
      <c r="D338" s="6"/>
    </row>
    <row r="339" spans="1:4" ht="15.75" customHeight="1" x14ac:dyDescent="0.2">
      <c r="A339" s="6"/>
      <c r="B339" s="6"/>
      <c r="C339" s="111"/>
      <c r="D339" s="6"/>
    </row>
    <row r="340" spans="1:4" ht="15.75" customHeight="1" x14ac:dyDescent="0.2">
      <c r="A340" s="6"/>
      <c r="B340" s="6"/>
      <c r="C340" s="111"/>
      <c r="D340" s="6"/>
    </row>
    <row r="341" spans="1:4" ht="15.75" customHeight="1" x14ac:dyDescent="0.2">
      <c r="A341" s="6"/>
      <c r="B341" s="6"/>
      <c r="C341" s="111"/>
      <c r="D341" s="6"/>
    </row>
    <row r="342" spans="1:4" ht="15.75" customHeight="1" x14ac:dyDescent="0.2">
      <c r="A342" s="6"/>
      <c r="B342" s="6"/>
      <c r="C342" s="111"/>
      <c r="D342" s="6"/>
    </row>
    <row r="343" spans="1:4" ht="15.75" customHeight="1" x14ac:dyDescent="0.2">
      <c r="A343" s="6"/>
      <c r="B343" s="6"/>
      <c r="C343" s="111"/>
      <c r="D343" s="6"/>
    </row>
    <row r="344" spans="1:4" ht="15.75" customHeight="1" x14ac:dyDescent="0.2">
      <c r="A344" s="6"/>
      <c r="B344" s="6"/>
      <c r="C344" s="111"/>
      <c r="D344" s="6"/>
    </row>
    <row r="345" spans="1:4" ht="15.75" customHeight="1" x14ac:dyDescent="0.2">
      <c r="A345" s="6"/>
      <c r="B345" s="6"/>
      <c r="C345" s="111"/>
      <c r="D345" s="6"/>
    </row>
    <row r="346" spans="1:4" ht="15.75" customHeight="1" x14ac:dyDescent="0.2">
      <c r="A346" s="6"/>
      <c r="B346" s="6"/>
      <c r="C346" s="111"/>
      <c r="D346" s="6"/>
    </row>
    <row r="347" spans="1:4" ht="15.75" customHeight="1" x14ac:dyDescent="0.2">
      <c r="A347" s="6"/>
      <c r="B347" s="6"/>
      <c r="C347" s="111"/>
      <c r="D347" s="6"/>
    </row>
    <row r="348" spans="1:4" ht="15.75" customHeight="1" x14ac:dyDescent="0.2">
      <c r="A348" s="6"/>
      <c r="B348" s="6"/>
      <c r="C348" s="111"/>
      <c r="D348" s="6"/>
    </row>
    <row r="349" spans="1:4" ht="15.75" customHeight="1" x14ac:dyDescent="0.2">
      <c r="A349" s="6"/>
      <c r="B349" s="6"/>
      <c r="C349" s="111"/>
      <c r="D349" s="6"/>
    </row>
    <row r="350" spans="1:4" ht="15.75" customHeight="1" x14ac:dyDescent="0.2">
      <c r="A350" s="6"/>
      <c r="B350" s="6"/>
      <c r="C350" s="111"/>
      <c r="D350" s="6"/>
    </row>
    <row r="351" spans="1:4" ht="15.75" customHeight="1" x14ac:dyDescent="0.2">
      <c r="A351" s="6"/>
      <c r="B351" s="6"/>
      <c r="C351" s="111"/>
      <c r="D351" s="6"/>
    </row>
    <row r="352" spans="1:4" ht="15.75" customHeight="1" x14ac:dyDescent="0.2">
      <c r="A352" s="6"/>
      <c r="B352" s="6"/>
      <c r="C352" s="111"/>
      <c r="D352" s="6"/>
    </row>
    <row r="353" spans="1:4" ht="15.75" customHeight="1" x14ac:dyDescent="0.2">
      <c r="A353" s="6"/>
      <c r="B353" s="6"/>
      <c r="C353" s="111"/>
      <c r="D353" s="6"/>
    </row>
    <row r="354" spans="1:4" ht="15.75" customHeight="1" x14ac:dyDescent="0.2">
      <c r="A354" s="6"/>
      <c r="B354" s="6"/>
      <c r="C354" s="111"/>
      <c r="D354" s="6"/>
    </row>
    <row r="355" spans="1:4" ht="15.75" customHeight="1" x14ac:dyDescent="0.2">
      <c r="A355" s="6"/>
      <c r="B355" s="6"/>
      <c r="C355" s="111"/>
      <c r="D355" s="6"/>
    </row>
    <row r="356" spans="1:4" ht="15.75" customHeight="1" x14ac:dyDescent="0.2">
      <c r="A356" s="6"/>
      <c r="B356" s="6"/>
      <c r="C356" s="111"/>
      <c r="D356" s="6"/>
    </row>
    <row r="357" spans="1:4" ht="15.75" customHeight="1" x14ac:dyDescent="0.2">
      <c r="A357" s="6"/>
      <c r="B357" s="6"/>
      <c r="C357" s="111"/>
      <c r="D357" s="6"/>
    </row>
    <row r="358" spans="1:4" ht="15.75" customHeight="1" x14ac:dyDescent="0.2">
      <c r="A358" s="6"/>
      <c r="B358" s="6"/>
      <c r="C358" s="111"/>
      <c r="D358" s="6"/>
    </row>
    <row r="359" spans="1:4" ht="15.75" customHeight="1" x14ac:dyDescent="0.2">
      <c r="A359" s="6"/>
      <c r="B359" s="6"/>
      <c r="C359" s="111"/>
      <c r="D359" s="6"/>
    </row>
    <row r="360" spans="1:4" ht="15.75" customHeight="1" x14ac:dyDescent="0.2">
      <c r="A360" s="6"/>
      <c r="B360" s="6"/>
      <c r="C360" s="111"/>
      <c r="D360" s="6"/>
    </row>
    <row r="361" spans="1:4" ht="15.75" customHeight="1" x14ac:dyDescent="0.2">
      <c r="A361" s="6"/>
      <c r="B361" s="6"/>
      <c r="C361" s="111"/>
      <c r="D361" s="6"/>
    </row>
    <row r="362" spans="1:4" ht="15.75" customHeight="1" x14ac:dyDescent="0.2">
      <c r="A362" s="6"/>
      <c r="B362" s="6"/>
      <c r="C362" s="111"/>
      <c r="D362" s="6"/>
    </row>
    <row r="363" spans="1:4" ht="15.75" customHeight="1" x14ac:dyDescent="0.2">
      <c r="A363" s="6"/>
      <c r="B363" s="6"/>
      <c r="C363" s="111"/>
      <c r="D363" s="6"/>
    </row>
    <row r="364" spans="1:4" ht="15.75" customHeight="1" x14ac:dyDescent="0.2">
      <c r="A364" s="6"/>
      <c r="B364" s="6"/>
      <c r="C364" s="111"/>
      <c r="D364" s="6"/>
    </row>
    <row r="365" spans="1:4" ht="15.75" customHeight="1" x14ac:dyDescent="0.2">
      <c r="A365" s="6"/>
      <c r="B365" s="6"/>
      <c r="C365" s="111"/>
      <c r="D365" s="6"/>
    </row>
    <row r="366" spans="1:4" ht="15.75" customHeight="1" x14ac:dyDescent="0.2">
      <c r="A366" s="6"/>
      <c r="B366" s="6"/>
      <c r="C366" s="111"/>
      <c r="D366" s="6"/>
    </row>
    <row r="367" spans="1:4" ht="15.75" customHeight="1" x14ac:dyDescent="0.2">
      <c r="A367" s="6"/>
      <c r="B367" s="6"/>
      <c r="C367" s="111"/>
      <c r="D367" s="6"/>
    </row>
    <row r="368" spans="1:4" ht="15.75" customHeight="1" x14ac:dyDescent="0.2">
      <c r="A368" s="6"/>
      <c r="B368" s="6"/>
      <c r="C368" s="111"/>
      <c r="D368" s="6"/>
    </row>
    <row r="369" spans="1:4" ht="15.75" customHeight="1" x14ac:dyDescent="0.2">
      <c r="A369" s="6"/>
      <c r="B369" s="6"/>
      <c r="C369" s="111"/>
      <c r="D369" s="6"/>
    </row>
    <row r="370" spans="1:4" ht="15.75" customHeight="1" x14ac:dyDescent="0.2">
      <c r="A370" s="6"/>
      <c r="B370" s="6"/>
      <c r="C370" s="111"/>
      <c r="D370" s="6"/>
    </row>
    <row r="371" spans="1:4" ht="15.75" customHeight="1" x14ac:dyDescent="0.2">
      <c r="A371" s="6"/>
      <c r="B371" s="6"/>
      <c r="C371" s="111"/>
      <c r="D371" s="6"/>
    </row>
    <row r="372" spans="1:4" ht="15.75" customHeight="1" x14ac:dyDescent="0.2">
      <c r="A372" s="6"/>
      <c r="B372" s="6"/>
      <c r="C372" s="111"/>
      <c r="D372" s="6"/>
    </row>
    <row r="373" spans="1:4" ht="15.75" customHeight="1" x14ac:dyDescent="0.2">
      <c r="A373" s="6"/>
      <c r="B373" s="6"/>
      <c r="C373" s="111"/>
      <c r="D373" s="6"/>
    </row>
    <row r="374" spans="1:4" ht="15.75" customHeight="1" x14ac:dyDescent="0.2">
      <c r="A374" s="6"/>
      <c r="B374" s="6"/>
      <c r="C374" s="111"/>
      <c r="D374" s="6"/>
    </row>
    <row r="375" spans="1:4" ht="15.75" customHeight="1" x14ac:dyDescent="0.2">
      <c r="A375" s="6"/>
      <c r="B375" s="6"/>
      <c r="C375" s="111"/>
      <c r="D375" s="6"/>
    </row>
    <row r="376" spans="1:4" ht="15.75" customHeight="1" x14ac:dyDescent="0.2">
      <c r="A376" s="6"/>
      <c r="B376" s="6"/>
      <c r="C376" s="111"/>
      <c r="D376" s="6"/>
    </row>
    <row r="377" spans="1:4" ht="15.75" customHeight="1" x14ac:dyDescent="0.2">
      <c r="A377" s="6"/>
      <c r="B377" s="6"/>
      <c r="C377" s="111"/>
      <c r="D377" s="6"/>
    </row>
    <row r="378" spans="1:4" ht="15.75" customHeight="1" x14ac:dyDescent="0.2">
      <c r="A378" s="6"/>
      <c r="B378" s="6"/>
      <c r="C378" s="111"/>
      <c r="D378" s="6"/>
    </row>
    <row r="379" spans="1:4" ht="15.75" customHeight="1" x14ac:dyDescent="0.2">
      <c r="A379" s="6"/>
      <c r="B379" s="6"/>
      <c r="C379" s="111"/>
      <c r="D379" s="6"/>
    </row>
    <row r="380" spans="1:4" ht="15.75" customHeight="1" x14ac:dyDescent="0.2">
      <c r="A380" s="6"/>
      <c r="B380" s="6"/>
      <c r="C380" s="111"/>
      <c r="D380" s="6"/>
    </row>
    <row r="381" spans="1:4" ht="15.75" customHeight="1" x14ac:dyDescent="0.2">
      <c r="A381" s="6"/>
      <c r="B381" s="6"/>
      <c r="C381" s="111"/>
      <c r="D381" s="6"/>
    </row>
    <row r="382" spans="1:4" ht="15.75" customHeight="1" x14ac:dyDescent="0.2">
      <c r="A382" s="6"/>
      <c r="B382" s="6"/>
      <c r="C382" s="111"/>
      <c r="D382" s="6"/>
    </row>
    <row r="383" spans="1:4" ht="15.75" customHeight="1" x14ac:dyDescent="0.2">
      <c r="A383" s="6"/>
      <c r="B383" s="6"/>
      <c r="C383" s="111"/>
      <c r="D383" s="6"/>
    </row>
    <row r="384" spans="1:4" ht="15.75" customHeight="1" x14ac:dyDescent="0.2">
      <c r="A384" s="6"/>
      <c r="B384" s="6"/>
      <c r="C384" s="111"/>
      <c r="D384" s="6"/>
    </row>
    <row r="385" spans="1:4" ht="15.75" customHeight="1" x14ac:dyDescent="0.2">
      <c r="A385" s="6"/>
      <c r="B385" s="6"/>
      <c r="C385" s="111"/>
      <c r="D385" s="6"/>
    </row>
    <row r="386" spans="1:4" ht="15.75" customHeight="1" x14ac:dyDescent="0.2">
      <c r="A386" s="6"/>
      <c r="B386" s="6"/>
      <c r="C386" s="111"/>
      <c r="D386" s="6"/>
    </row>
    <row r="387" spans="1:4" ht="15.75" customHeight="1" x14ac:dyDescent="0.2">
      <c r="A387" s="6"/>
      <c r="B387" s="6"/>
      <c r="C387" s="111"/>
      <c r="D387" s="6"/>
    </row>
    <row r="388" spans="1:4" ht="15.75" customHeight="1" x14ac:dyDescent="0.2">
      <c r="A388" s="6"/>
      <c r="B388" s="6"/>
      <c r="C388" s="111"/>
      <c r="D388" s="6"/>
    </row>
    <row r="389" spans="1:4" ht="15.75" customHeight="1" x14ac:dyDescent="0.2">
      <c r="A389" s="6"/>
      <c r="B389" s="6"/>
      <c r="C389" s="111"/>
      <c r="D389" s="6"/>
    </row>
    <row r="390" spans="1:4" ht="15.75" customHeight="1" x14ac:dyDescent="0.2">
      <c r="A390" s="6"/>
      <c r="B390" s="6"/>
      <c r="C390" s="111"/>
      <c r="D390" s="6"/>
    </row>
    <row r="391" spans="1:4" ht="15.75" customHeight="1" x14ac:dyDescent="0.2">
      <c r="A391" s="6"/>
      <c r="B391" s="6"/>
      <c r="C391" s="111"/>
      <c r="D391" s="6"/>
    </row>
    <row r="392" spans="1:4" ht="15.75" customHeight="1" x14ac:dyDescent="0.2">
      <c r="A392" s="6"/>
      <c r="B392" s="6"/>
      <c r="C392" s="111"/>
      <c r="D392" s="6"/>
    </row>
    <row r="393" spans="1:4" ht="15.75" customHeight="1" x14ac:dyDescent="0.2">
      <c r="A393" s="6"/>
      <c r="B393" s="6"/>
      <c r="C393" s="111"/>
      <c r="D393" s="6"/>
    </row>
    <row r="394" spans="1:4" ht="15.75" customHeight="1" x14ac:dyDescent="0.2">
      <c r="A394" s="6"/>
      <c r="B394" s="6"/>
      <c r="C394" s="111"/>
      <c r="D394" s="6"/>
    </row>
    <row r="395" spans="1:4" ht="15.75" customHeight="1" x14ac:dyDescent="0.2">
      <c r="A395" s="6"/>
      <c r="B395" s="6"/>
      <c r="C395" s="111"/>
      <c r="D395" s="6"/>
    </row>
    <row r="396" spans="1:4" ht="15.75" customHeight="1" x14ac:dyDescent="0.2">
      <c r="A396" s="6"/>
      <c r="B396" s="6"/>
      <c r="C396" s="111"/>
      <c r="D396" s="6"/>
    </row>
    <row r="397" spans="1:4" ht="15.75" customHeight="1" x14ac:dyDescent="0.2">
      <c r="A397" s="6"/>
      <c r="B397" s="6"/>
      <c r="C397" s="111"/>
      <c r="D397" s="6"/>
    </row>
    <row r="398" spans="1:4" ht="15.75" customHeight="1" x14ac:dyDescent="0.2">
      <c r="A398" s="6"/>
      <c r="B398" s="6"/>
      <c r="C398" s="111"/>
      <c r="D398" s="6"/>
    </row>
    <row r="399" spans="1:4" ht="15.75" customHeight="1" x14ac:dyDescent="0.2">
      <c r="A399" s="6"/>
      <c r="B399" s="6"/>
      <c r="C399" s="111"/>
      <c r="D399" s="6"/>
    </row>
    <row r="400" spans="1:4" ht="15.75" customHeight="1" x14ac:dyDescent="0.2">
      <c r="A400" s="6"/>
      <c r="B400" s="6"/>
      <c r="C400" s="111"/>
      <c r="D400" s="6"/>
    </row>
    <row r="401" spans="1:4" ht="15.75" customHeight="1" x14ac:dyDescent="0.2">
      <c r="A401" s="6"/>
      <c r="B401" s="6"/>
      <c r="C401" s="111"/>
      <c r="D401" s="6"/>
    </row>
    <row r="402" spans="1:4" ht="15.75" customHeight="1" x14ac:dyDescent="0.2">
      <c r="A402" s="6"/>
      <c r="B402" s="6"/>
      <c r="C402" s="111"/>
      <c r="D402" s="6"/>
    </row>
    <row r="403" spans="1:4" ht="15.75" customHeight="1" x14ac:dyDescent="0.2">
      <c r="A403" s="6"/>
      <c r="B403" s="6"/>
      <c r="C403" s="111"/>
      <c r="D403" s="6"/>
    </row>
    <row r="404" spans="1:4" ht="15.75" customHeight="1" x14ac:dyDescent="0.2">
      <c r="A404" s="6"/>
      <c r="B404" s="6"/>
      <c r="C404" s="111"/>
      <c r="D404" s="6"/>
    </row>
    <row r="405" spans="1:4" ht="15.75" customHeight="1" x14ac:dyDescent="0.2">
      <c r="A405" s="6"/>
      <c r="B405" s="6"/>
      <c r="C405" s="111"/>
      <c r="D405" s="6"/>
    </row>
    <row r="406" spans="1:4" ht="15.75" customHeight="1" x14ac:dyDescent="0.2">
      <c r="A406" s="6"/>
      <c r="B406" s="6"/>
      <c r="C406" s="111"/>
      <c r="D406" s="6"/>
    </row>
    <row r="407" spans="1:4" ht="15.75" customHeight="1" x14ac:dyDescent="0.2">
      <c r="A407" s="6"/>
      <c r="B407" s="6"/>
      <c r="C407" s="111"/>
      <c r="D407" s="6"/>
    </row>
    <row r="408" spans="1:4" ht="15.75" customHeight="1" x14ac:dyDescent="0.2">
      <c r="A408" s="6"/>
      <c r="B408" s="6"/>
      <c r="C408" s="111"/>
      <c r="D408" s="6"/>
    </row>
    <row r="409" spans="1:4" ht="15.75" customHeight="1" x14ac:dyDescent="0.2">
      <c r="A409" s="6"/>
      <c r="B409" s="6"/>
      <c r="C409" s="111"/>
      <c r="D409" s="6"/>
    </row>
    <row r="410" spans="1:4" ht="15.75" customHeight="1" x14ac:dyDescent="0.2">
      <c r="A410" s="6"/>
      <c r="B410" s="6"/>
      <c r="C410" s="111"/>
      <c r="D410" s="6"/>
    </row>
    <row r="411" spans="1:4" ht="15.75" customHeight="1" x14ac:dyDescent="0.2">
      <c r="A411" s="6"/>
      <c r="B411" s="6"/>
      <c r="C411" s="111"/>
      <c r="D411" s="6"/>
    </row>
    <row r="412" spans="1:4" ht="15.75" customHeight="1" x14ac:dyDescent="0.2">
      <c r="A412" s="6"/>
      <c r="B412" s="6"/>
      <c r="C412" s="111"/>
      <c r="D412" s="6"/>
    </row>
    <row r="413" spans="1:4" ht="15.75" customHeight="1" x14ac:dyDescent="0.2">
      <c r="A413" s="6"/>
      <c r="B413" s="6"/>
      <c r="C413" s="111"/>
      <c r="D413" s="6"/>
    </row>
    <row r="414" spans="1:4" ht="15.75" customHeight="1" x14ac:dyDescent="0.2">
      <c r="A414" s="6"/>
      <c r="B414" s="6"/>
      <c r="C414" s="111"/>
      <c r="D414" s="6"/>
    </row>
    <row r="415" spans="1:4" ht="15.75" customHeight="1" x14ac:dyDescent="0.2">
      <c r="A415" s="6"/>
      <c r="B415" s="6"/>
      <c r="C415" s="111"/>
      <c r="D415" s="6"/>
    </row>
    <row r="416" spans="1:4" ht="15.75" customHeight="1" x14ac:dyDescent="0.2">
      <c r="A416" s="6"/>
      <c r="B416" s="6"/>
      <c r="C416" s="111"/>
      <c r="D416" s="6"/>
    </row>
    <row r="417" spans="1:4" ht="15.75" customHeight="1" x14ac:dyDescent="0.2">
      <c r="A417" s="6"/>
      <c r="B417" s="6"/>
      <c r="C417" s="111"/>
      <c r="D417" s="6"/>
    </row>
    <row r="418" spans="1:4" ht="15.75" customHeight="1" x14ac:dyDescent="0.2">
      <c r="A418" s="6"/>
      <c r="B418" s="6"/>
      <c r="C418" s="111"/>
      <c r="D418" s="6"/>
    </row>
    <row r="419" spans="1:4" ht="15.75" customHeight="1" x14ac:dyDescent="0.2">
      <c r="A419" s="6"/>
      <c r="B419" s="6"/>
      <c r="C419" s="111"/>
      <c r="D419" s="6"/>
    </row>
    <row r="420" spans="1:4" ht="15.75" customHeight="1" x14ac:dyDescent="0.2">
      <c r="A420" s="6"/>
      <c r="B420" s="6"/>
      <c r="C420" s="111"/>
      <c r="D420" s="6"/>
    </row>
    <row r="421" spans="1:4" ht="15.75" customHeight="1" x14ac:dyDescent="0.2">
      <c r="A421" s="6"/>
      <c r="B421" s="6"/>
      <c r="C421" s="111"/>
      <c r="D421" s="6"/>
    </row>
    <row r="422" spans="1:4" ht="15.75" customHeight="1" x14ac:dyDescent="0.2">
      <c r="A422" s="6"/>
      <c r="B422" s="6"/>
      <c r="C422" s="111"/>
      <c r="D422" s="6"/>
    </row>
    <row r="423" spans="1:4" ht="15.75" customHeight="1" x14ac:dyDescent="0.2">
      <c r="A423" s="6"/>
      <c r="B423" s="6"/>
      <c r="C423" s="111"/>
      <c r="D423" s="6"/>
    </row>
    <row r="424" spans="1:4" ht="15.75" customHeight="1" x14ac:dyDescent="0.2">
      <c r="A424" s="6"/>
      <c r="B424" s="6"/>
      <c r="C424" s="111"/>
      <c r="D424" s="6"/>
    </row>
    <row r="425" spans="1:4" ht="15.75" customHeight="1" x14ac:dyDescent="0.2">
      <c r="A425" s="6"/>
      <c r="B425" s="6"/>
      <c r="C425" s="111"/>
      <c r="D425" s="6"/>
    </row>
    <row r="426" spans="1:4" ht="15.75" customHeight="1" x14ac:dyDescent="0.2">
      <c r="A426" s="6"/>
      <c r="B426" s="6"/>
      <c r="C426" s="111"/>
      <c r="D426" s="6"/>
    </row>
    <row r="427" spans="1:4" ht="15.75" customHeight="1" x14ac:dyDescent="0.2">
      <c r="A427" s="6"/>
      <c r="B427" s="6"/>
      <c r="C427" s="111"/>
      <c r="D427" s="6"/>
    </row>
    <row r="428" spans="1:4" ht="15.75" customHeight="1" x14ac:dyDescent="0.2">
      <c r="A428" s="6"/>
      <c r="B428" s="6"/>
      <c r="C428" s="111"/>
      <c r="D428" s="6"/>
    </row>
    <row r="429" spans="1:4" ht="15.75" customHeight="1" x14ac:dyDescent="0.2">
      <c r="A429" s="6"/>
      <c r="B429" s="6"/>
      <c r="C429" s="111"/>
      <c r="D429" s="6"/>
    </row>
    <row r="430" spans="1:4" ht="15.75" customHeight="1" x14ac:dyDescent="0.2">
      <c r="A430" s="6"/>
      <c r="B430" s="6"/>
      <c r="C430" s="111"/>
      <c r="D430" s="6"/>
    </row>
    <row r="431" spans="1:4" ht="15.75" customHeight="1" x14ac:dyDescent="0.2">
      <c r="A431" s="6"/>
      <c r="B431" s="6"/>
      <c r="C431" s="111"/>
      <c r="D431" s="6"/>
    </row>
    <row r="432" spans="1:4" ht="15.75" customHeight="1" x14ac:dyDescent="0.2">
      <c r="A432" s="6"/>
      <c r="B432" s="6"/>
      <c r="C432" s="111"/>
      <c r="D432" s="6"/>
    </row>
    <row r="433" spans="1:4" ht="15.75" customHeight="1" x14ac:dyDescent="0.2">
      <c r="A433" s="6"/>
      <c r="B433" s="6"/>
      <c r="C433" s="111"/>
      <c r="D433" s="6"/>
    </row>
    <row r="434" spans="1:4" ht="15.75" customHeight="1" x14ac:dyDescent="0.2">
      <c r="A434" s="6"/>
      <c r="B434" s="6"/>
      <c r="C434" s="111"/>
      <c r="D434" s="6"/>
    </row>
    <row r="435" spans="1:4" ht="15.75" customHeight="1" x14ac:dyDescent="0.2">
      <c r="A435" s="6"/>
      <c r="B435" s="6"/>
      <c r="C435" s="111"/>
      <c r="D435" s="6"/>
    </row>
    <row r="436" spans="1:4" ht="15.75" customHeight="1" x14ac:dyDescent="0.2">
      <c r="A436" s="6"/>
      <c r="B436" s="6"/>
      <c r="C436" s="111"/>
      <c r="D436" s="6"/>
    </row>
    <row r="437" spans="1:4" ht="15.75" customHeight="1" x14ac:dyDescent="0.2">
      <c r="A437" s="6"/>
      <c r="B437" s="6"/>
      <c r="C437" s="111"/>
      <c r="D437" s="6"/>
    </row>
    <row r="438" spans="1:4" ht="15.75" customHeight="1" x14ac:dyDescent="0.2">
      <c r="A438" s="6"/>
      <c r="B438" s="6"/>
      <c r="C438" s="111"/>
      <c r="D438" s="6"/>
    </row>
    <row r="439" spans="1:4" ht="15.75" customHeight="1" x14ac:dyDescent="0.2">
      <c r="A439" s="6"/>
      <c r="B439" s="6"/>
      <c r="C439" s="111"/>
      <c r="D439" s="6"/>
    </row>
    <row r="440" spans="1:4" ht="15.75" customHeight="1" x14ac:dyDescent="0.2">
      <c r="A440" s="6"/>
      <c r="B440" s="6"/>
      <c r="C440" s="111"/>
      <c r="D440" s="6"/>
    </row>
    <row r="441" spans="1:4" ht="15.75" customHeight="1" x14ac:dyDescent="0.2">
      <c r="A441" s="6"/>
      <c r="B441" s="6"/>
      <c r="C441" s="111"/>
      <c r="D441" s="6"/>
    </row>
    <row r="442" spans="1:4" ht="15.75" customHeight="1" x14ac:dyDescent="0.2">
      <c r="A442" s="6"/>
      <c r="B442" s="6"/>
      <c r="C442" s="111"/>
      <c r="D442" s="6"/>
    </row>
    <row r="443" spans="1:4" ht="15.75" customHeight="1" x14ac:dyDescent="0.2">
      <c r="A443" s="6"/>
      <c r="B443" s="6"/>
      <c r="C443" s="111"/>
      <c r="D443" s="6"/>
    </row>
    <row r="444" spans="1:4" ht="15.75" customHeight="1" x14ac:dyDescent="0.2">
      <c r="A444" s="6"/>
      <c r="B444" s="6"/>
      <c r="C444" s="111"/>
      <c r="D444" s="6"/>
    </row>
    <row r="445" spans="1:4" ht="15.75" customHeight="1" x14ac:dyDescent="0.2">
      <c r="A445" s="6"/>
      <c r="B445" s="6"/>
      <c r="C445" s="111"/>
      <c r="D445" s="6"/>
    </row>
    <row r="446" spans="1:4" ht="15.75" customHeight="1" x14ac:dyDescent="0.2">
      <c r="A446" s="6"/>
      <c r="B446" s="6"/>
      <c r="C446" s="111"/>
      <c r="D446" s="6"/>
    </row>
    <row r="447" spans="1:4" ht="15.75" customHeight="1" x14ac:dyDescent="0.2">
      <c r="A447" s="6"/>
      <c r="B447" s="6"/>
      <c r="C447" s="111"/>
      <c r="D447" s="6"/>
    </row>
    <row r="448" spans="1:4" ht="15.75" customHeight="1" x14ac:dyDescent="0.2">
      <c r="A448" s="6"/>
      <c r="B448" s="6"/>
      <c r="C448" s="111"/>
      <c r="D448" s="6"/>
    </row>
    <row r="449" spans="1:4" ht="15.75" customHeight="1" x14ac:dyDescent="0.2">
      <c r="A449" s="6"/>
      <c r="B449" s="6"/>
      <c r="C449" s="111"/>
      <c r="D449" s="6"/>
    </row>
    <row r="450" spans="1:4" ht="15.75" customHeight="1" x14ac:dyDescent="0.2">
      <c r="A450" s="6"/>
      <c r="B450" s="6"/>
      <c r="C450" s="111"/>
      <c r="D450" s="6"/>
    </row>
    <row r="451" spans="1:4" ht="15.75" customHeight="1" x14ac:dyDescent="0.2">
      <c r="A451" s="6"/>
      <c r="B451" s="6"/>
      <c r="C451" s="111"/>
      <c r="D451" s="6"/>
    </row>
    <row r="452" spans="1:4" ht="15.75" customHeight="1" x14ac:dyDescent="0.2">
      <c r="A452" s="6"/>
      <c r="B452" s="6"/>
      <c r="C452" s="111"/>
      <c r="D452" s="6"/>
    </row>
    <row r="453" spans="1:4" ht="15.75" customHeight="1" x14ac:dyDescent="0.2">
      <c r="A453" s="6"/>
      <c r="B453" s="6"/>
      <c r="C453" s="111"/>
      <c r="D453" s="6"/>
    </row>
    <row r="454" spans="1:4" ht="15.75" customHeight="1" x14ac:dyDescent="0.2">
      <c r="A454" s="6"/>
      <c r="B454" s="6"/>
      <c r="C454" s="111"/>
      <c r="D454" s="6"/>
    </row>
    <row r="455" spans="1:4" ht="15.75" customHeight="1" x14ac:dyDescent="0.2">
      <c r="A455" s="6"/>
      <c r="B455" s="6"/>
      <c r="C455" s="111"/>
      <c r="D455" s="6"/>
    </row>
    <row r="456" spans="1:4" ht="15.75" customHeight="1" x14ac:dyDescent="0.2">
      <c r="A456" s="6"/>
      <c r="B456" s="6"/>
      <c r="C456" s="111"/>
      <c r="D456" s="6"/>
    </row>
    <row r="457" spans="1:4" ht="15.75" customHeight="1" x14ac:dyDescent="0.2">
      <c r="A457" s="6"/>
      <c r="B457" s="6"/>
      <c r="C457" s="111"/>
      <c r="D457" s="6"/>
    </row>
    <row r="458" spans="1:4" ht="15.75" customHeight="1" x14ac:dyDescent="0.2">
      <c r="A458" s="6"/>
      <c r="B458" s="6"/>
      <c r="C458" s="111"/>
      <c r="D458" s="6"/>
    </row>
    <row r="459" spans="1:4" ht="15.75" customHeight="1" x14ac:dyDescent="0.2">
      <c r="A459" s="6"/>
      <c r="B459" s="6"/>
      <c r="C459" s="111"/>
      <c r="D459" s="6"/>
    </row>
    <row r="460" spans="1:4" ht="15.75" customHeight="1" x14ac:dyDescent="0.2">
      <c r="A460" s="6"/>
      <c r="B460" s="6"/>
      <c r="C460" s="111"/>
      <c r="D460" s="6"/>
    </row>
    <row r="461" spans="1:4" ht="15.75" customHeight="1" x14ac:dyDescent="0.2">
      <c r="A461" s="6"/>
      <c r="B461" s="6"/>
      <c r="C461" s="111"/>
      <c r="D461" s="6"/>
    </row>
    <row r="462" spans="1:4" ht="15.75" customHeight="1" x14ac:dyDescent="0.2">
      <c r="A462" s="6"/>
      <c r="B462" s="6"/>
      <c r="C462" s="111"/>
      <c r="D462" s="6"/>
    </row>
    <row r="463" spans="1:4" ht="15.75" customHeight="1" x14ac:dyDescent="0.2">
      <c r="A463" s="6"/>
      <c r="B463" s="6"/>
      <c r="C463" s="111"/>
      <c r="D463" s="6"/>
    </row>
    <row r="464" spans="1:4" ht="15.75" customHeight="1" x14ac:dyDescent="0.2">
      <c r="A464" s="6"/>
      <c r="B464" s="6"/>
      <c r="C464" s="111"/>
      <c r="D464" s="6"/>
    </row>
    <row r="465" spans="1:4" ht="15.75" customHeight="1" x14ac:dyDescent="0.2">
      <c r="A465" s="6"/>
      <c r="B465" s="6"/>
      <c r="C465" s="111"/>
      <c r="D465" s="6"/>
    </row>
    <row r="466" spans="1:4" ht="15.75" customHeight="1" x14ac:dyDescent="0.2">
      <c r="A466" s="6"/>
      <c r="B466" s="6"/>
      <c r="C466" s="111"/>
      <c r="D466" s="6"/>
    </row>
    <row r="467" spans="1:4" ht="15.75" customHeight="1" x14ac:dyDescent="0.2">
      <c r="A467" s="6"/>
      <c r="B467" s="6"/>
      <c r="C467" s="111"/>
      <c r="D467" s="6"/>
    </row>
    <row r="468" spans="1:4" ht="15.75" customHeight="1" x14ac:dyDescent="0.2">
      <c r="A468" s="6"/>
      <c r="B468" s="6"/>
      <c r="C468" s="111"/>
      <c r="D468" s="6"/>
    </row>
    <row r="469" spans="1:4" ht="15.75" customHeight="1" x14ac:dyDescent="0.2">
      <c r="A469" s="6"/>
      <c r="B469" s="6"/>
      <c r="C469" s="111"/>
      <c r="D469" s="6"/>
    </row>
    <row r="470" spans="1:4" ht="15.75" customHeight="1" x14ac:dyDescent="0.2">
      <c r="A470" s="6"/>
      <c r="B470" s="6"/>
      <c r="C470" s="111"/>
      <c r="D470" s="6"/>
    </row>
    <row r="471" spans="1:4" ht="15.75" customHeight="1" x14ac:dyDescent="0.2">
      <c r="A471" s="6"/>
      <c r="B471" s="6"/>
      <c r="C471" s="111"/>
      <c r="D471" s="6"/>
    </row>
    <row r="472" spans="1:4" ht="15.75" customHeight="1" x14ac:dyDescent="0.2">
      <c r="A472" s="6"/>
      <c r="B472" s="6"/>
      <c r="C472" s="111"/>
      <c r="D472" s="6"/>
    </row>
    <row r="473" spans="1:4" ht="15.75" customHeight="1" x14ac:dyDescent="0.2">
      <c r="A473" s="6"/>
      <c r="B473" s="6"/>
      <c r="C473" s="111"/>
      <c r="D473" s="6"/>
    </row>
    <row r="474" spans="1:4" ht="15.75" customHeight="1" x14ac:dyDescent="0.2">
      <c r="A474" s="6"/>
      <c r="B474" s="6"/>
      <c r="C474" s="111"/>
      <c r="D474" s="6"/>
    </row>
    <row r="475" spans="1:4" ht="15.75" customHeight="1" x14ac:dyDescent="0.2">
      <c r="A475" s="6"/>
      <c r="B475" s="6"/>
      <c r="C475" s="111"/>
      <c r="D475" s="6"/>
    </row>
    <row r="476" spans="1:4" ht="15.75" customHeight="1" x14ac:dyDescent="0.2">
      <c r="A476" s="6"/>
      <c r="B476" s="6"/>
      <c r="C476" s="111"/>
      <c r="D476" s="6"/>
    </row>
    <row r="477" spans="1:4" ht="15.75" customHeight="1" x14ac:dyDescent="0.2">
      <c r="A477" s="6"/>
      <c r="B477" s="6"/>
      <c r="C477" s="111"/>
      <c r="D477" s="6"/>
    </row>
    <row r="478" spans="1:4" ht="15.75" customHeight="1" x14ac:dyDescent="0.2">
      <c r="A478" s="6"/>
      <c r="B478" s="6"/>
      <c r="C478" s="111"/>
      <c r="D478" s="6"/>
    </row>
    <row r="479" spans="1:4" ht="15.75" customHeight="1" x14ac:dyDescent="0.2">
      <c r="A479" s="6"/>
      <c r="B479" s="6"/>
      <c r="C479" s="111"/>
      <c r="D479" s="6"/>
    </row>
    <row r="480" spans="1:4" ht="15.75" customHeight="1" x14ac:dyDescent="0.2">
      <c r="A480" s="6"/>
      <c r="B480" s="6"/>
      <c r="C480" s="111"/>
      <c r="D480" s="6"/>
    </row>
    <row r="481" spans="1:4" ht="15.75" customHeight="1" x14ac:dyDescent="0.2">
      <c r="A481" s="6"/>
      <c r="B481" s="6"/>
      <c r="C481" s="111"/>
      <c r="D481" s="6"/>
    </row>
    <row r="482" spans="1:4" ht="15.75" customHeight="1" x14ac:dyDescent="0.2">
      <c r="A482" s="6"/>
      <c r="B482" s="6"/>
      <c r="C482" s="111"/>
      <c r="D482" s="6"/>
    </row>
    <row r="483" spans="1:4" ht="15.75" customHeight="1" x14ac:dyDescent="0.2">
      <c r="A483" s="6"/>
      <c r="B483" s="6"/>
      <c r="C483" s="111"/>
      <c r="D483" s="6"/>
    </row>
    <row r="484" spans="1:4" ht="15.75" customHeight="1" x14ac:dyDescent="0.2">
      <c r="A484" s="6"/>
      <c r="B484" s="6"/>
      <c r="C484" s="111"/>
      <c r="D484" s="6"/>
    </row>
    <row r="485" spans="1:4" ht="15.75" customHeight="1" x14ac:dyDescent="0.2">
      <c r="A485" s="6"/>
      <c r="B485" s="6"/>
      <c r="C485" s="111"/>
      <c r="D485" s="6"/>
    </row>
    <row r="486" spans="1:4" ht="15.75" customHeight="1" x14ac:dyDescent="0.2">
      <c r="A486" s="6"/>
      <c r="B486" s="6"/>
      <c r="C486" s="111"/>
      <c r="D486" s="6"/>
    </row>
    <row r="487" spans="1:4" ht="15.75" customHeight="1" x14ac:dyDescent="0.2">
      <c r="A487" s="6"/>
      <c r="B487" s="6"/>
      <c r="C487" s="111"/>
      <c r="D487" s="6"/>
    </row>
    <row r="488" spans="1:4" ht="15.75" customHeight="1" x14ac:dyDescent="0.2">
      <c r="A488" s="6"/>
      <c r="B488" s="6"/>
      <c r="C488" s="111"/>
      <c r="D488" s="6"/>
    </row>
    <row r="489" spans="1:4" ht="15.75" customHeight="1" x14ac:dyDescent="0.2">
      <c r="A489" s="6"/>
      <c r="B489" s="6"/>
      <c r="C489" s="111"/>
      <c r="D489" s="6"/>
    </row>
    <row r="490" spans="1:4" ht="15.75" customHeight="1" x14ac:dyDescent="0.2">
      <c r="A490" s="6"/>
      <c r="B490" s="6"/>
      <c r="C490" s="111"/>
      <c r="D490" s="6"/>
    </row>
    <row r="491" spans="1:4" ht="15.75" customHeight="1" x14ac:dyDescent="0.2">
      <c r="A491" s="6"/>
      <c r="B491" s="6"/>
      <c r="C491" s="111"/>
      <c r="D491" s="6"/>
    </row>
    <row r="492" spans="1:4" ht="15.75" customHeight="1" x14ac:dyDescent="0.2">
      <c r="A492" s="6"/>
      <c r="B492" s="6"/>
      <c r="C492" s="111"/>
      <c r="D492" s="6"/>
    </row>
    <row r="493" spans="1:4" ht="15.75" customHeight="1" x14ac:dyDescent="0.2">
      <c r="A493" s="6"/>
      <c r="B493" s="6"/>
      <c r="C493" s="111"/>
      <c r="D493" s="6"/>
    </row>
    <row r="494" spans="1:4" ht="15.75" customHeight="1" x14ac:dyDescent="0.2">
      <c r="A494" s="6"/>
      <c r="B494" s="6"/>
      <c r="C494" s="111"/>
      <c r="D494" s="6"/>
    </row>
    <row r="495" spans="1:4" ht="15.75" customHeight="1" x14ac:dyDescent="0.2">
      <c r="A495" s="6"/>
      <c r="B495" s="6"/>
      <c r="C495" s="111"/>
      <c r="D495" s="6"/>
    </row>
    <row r="496" spans="1:4" ht="15.75" customHeight="1" x14ac:dyDescent="0.2">
      <c r="A496" s="6"/>
      <c r="B496" s="6"/>
      <c r="C496" s="111"/>
      <c r="D496" s="6"/>
    </row>
    <row r="497" spans="1:4" ht="15.75" customHeight="1" x14ac:dyDescent="0.2">
      <c r="A497" s="6"/>
      <c r="B497" s="6"/>
      <c r="C497" s="111"/>
      <c r="D497" s="6"/>
    </row>
    <row r="498" spans="1:4" ht="15.75" customHeight="1" x14ac:dyDescent="0.2">
      <c r="A498" s="6"/>
      <c r="B498" s="6"/>
      <c r="C498" s="111"/>
      <c r="D498" s="6"/>
    </row>
    <row r="499" spans="1:4" ht="15.75" customHeight="1" x14ac:dyDescent="0.2">
      <c r="A499" s="6"/>
      <c r="B499" s="6"/>
      <c r="C499" s="111"/>
      <c r="D499" s="6"/>
    </row>
    <row r="500" spans="1:4" ht="15.75" customHeight="1" x14ac:dyDescent="0.2">
      <c r="A500" s="6"/>
      <c r="B500" s="6"/>
      <c r="C500" s="111"/>
      <c r="D500" s="6"/>
    </row>
    <row r="501" spans="1:4" ht="15.75" customHeight="1" x14ac:dyDescent="0.2">
      <c r="A501" s="6"/>
      <c r="B501" s="6"/>
      <c r="C501" s="111"/>
      <c r="D501" s="6"/>
    </row>
    <row r="502" spans="1:4" ht="15.75" customHeight="1" x14ac:dyDescent="0.2">
      <c r="A502" s="6"/>
      <c r="B502" s="6"/>
      <c r="C502" s="111"/>
      <c r="D502" s="6"/>
    </row>
    <row r="503" spans="1:4" ht="15.75" customHeight="1" x14ac:dyDescent="0.2">
      <c r="A503" s="6"/>
      <c r="B503" s="6"/>
      <c r="C503" s="111"/>
      <c r="D503" s="6"/>
    </row>
    <row r="504" spans="1:4" ht="15.75" customHeight="1" x14ac:dyDescent="0.2">
      <c r="A504" s="6"/>
      <c r="B504" s="6"/>
      <c r="C504" s="111"/>
      <c r="D504" s="6"/>
    </row>
    <row r="505" spans="1:4" ht="15.75" customHeight="1" x14ac:dyDescent="0.2">
      <c r="A505" s="6"/>
      <c r="B505" s="6"/>
      <c r="C505" s="111"/>
      <c r="D505" s="6"/>
    </row>
    <row r="506" spans="1:4" ht="15.75" customHeight="1" x14ac:dyDescent="0.2">
      <c r="A506" s="6"/>
      <c r="B506" s="6"/>
      <c r="C506" s="111"/>
      <c r="D506" s="6"/>
    </row>
    <row r="507" spans="1:4" ht="15.75" customHeight="1" x14ac:dyDescent="0.2">
      <c r="A507" s="6"/>
      <c r="B507" s="6"/>
      <c r="C507" s="111"/>
      <c r="D507" s="6"/>
    </row>
    <row r="508" spans="1:4" ht="15.75" customHeight="1" x14ac:dyDescent="0.2">
      <c r="A508" s="6"/>
      <c r="B508" s="6"/>
      <c r="C508" s="111"/>
      <c r="D508" s="6"/>
    </row>
    <row r="509" spans="1:4" ht="15.75" customHeight="1" x14ac:dyDescent="0.2">
      <c r="A509" s="6"/>
      <c r="B509" s="6"/>
      <c r="C509" s="111"/>
      <c r="D509" s="6"/>
    </row>
    <row r="510" spans="1:4" ht="15.75" customHeight="1" x14ac:dyDescent="0.2">
      <c r="A510" s="6"/>
      <c r="B510" s="6"/>
      <c r="C510" s="111"/>
      <c r="D510" s="6"/>
    </row>
    <row r="511" spans="1:4" ht="15.75" customHeight="1" x14ac:dyDescent="0.2">
      <c r="A511" s="6"/>
      <c r="B511" s="6"/>
      <c r="C511" s="111"/>
      <c r="D511" s="6"/>
    </row>
    <row r="512" spans="1:4" ht="15.75" customHeight="1" x14ac:dyDescent="0.2">
      <c r="A512" s="6"/>
      <c r="B512" s="6"/>
      <c r="C512" s="111"/>
      <c r="D512" s="6"/>
    </row>
    <row r="513" spans="1:4" ht="15.75" customHeight="1" x14ac:dyDescent="0.2">
      <c r="A513" s="6"/>
      <c r="B513" s="6"/>
      <c r="C513" s="111"/>
      <c r="D513" s="6"/>
    </row>
    <row r="514" spans="1:4" ht="15.75" customHeight="1" x14ac:dyDescent="0.2">
      <c r="A514" s="6"/>
      <c r="B514" s="6"/>
      <c r="C514" s="111"/>
      <c r="D514" s="6"/>
    </row>
    <row r="515" spans="1:4" ht="15.75" customHeight="1" x14ac:dyDescent="0.2">
      <c r="A515" s="6"/>
      <c r="B515" s="6"/>
      <c r="C515" s="111"/>
      <c r="D515" s="6"/>
    </row>
    <row r="516" spans="1:4" ht="15.75" customHeight="1" x14ac:dyDescent="0.2">
      <c r="A516" s="6"/>
      <c r="B516" s="6"/>
      <c r="C516" s="111"/>
      <c r="D516" s="6"/>
    </row>
    <row r="517" spans="1:4" ht="15.75" customHeight="1" x14ac:dyDescent="0.2">
      <c r="A517" s="6"/>
      <c r="B517" s="6"/>
      <c r="C517" s="111"/>
      <c r="D517" s="6"/>
    </row>
    <row r="518" spans="1:4" ht="15.75" customHeight="1" x14ac:dyDescent="0.2">
      <c r="A518" s="6"/>
      <c r="B518" s="6"/>
      <c r="C518" s="111"/>
      <c r="D518" s="6"/>
    </row>
    <row r="519" spans="1:4" ht="15.75" customHeight="1" x14ac:dyDescent="0.2">
      <c r="A519" s="6"/>
      <c r="B519" s="6"/>
      <c r="C519" s="111"/>
      <c r="D519" s="6"/>
    </row>
    <row r="520" spans="1:4" ht="15.75" customHeight="1" x14ac:dyDescent="0.2">
      <c r="A520" s="6"/>
      <c r="B520" s="6"/>
      <c r="C520" s="111"/>
      <c r="D520" s="6"/>
    </row>
    <row r="521" spans="1:4" ht="15.75" customHeight="1" x14ac:dyDescent="0.2">
      <c r="A521" s="6"/>
      <c r="B521" s="6"/>
      <c r="C521" s="111"/>
      <c r="D521" s="6"/>
    </row>
    <row r="522" spans="1:4" ht="15.75" customHeight="1" x14ac:dyDescent="0.2">
      <c r="A522" s="6"/>
      <c r="B522" s="6"/>
      <c r="C522" s="111"/>
      <c r="D522" s="6"/>
    </row>
    <row r="523" spans="1:4" ht="15.75" customHeight="1" x14ac:dyDescent="0.2">
      <c r="A523" s="6"/>
      <c r="B523" s="6"/>
      <c r="C523" s="111"/>
      <c r="D523" s="6"/>
    </row>
    <row r="524" spans="1:4" ht="15.75" customHeight="1" x14ac:dyDescent="0.2">
      <c r="A524" s="6"/>
      <c r="B524" s="6"/>
      <c r="C524" s="111"/>
      <c r="D524" s="6"/>
    </row>
    <row r="525" spans="1:4" ht="15.75" customHeight="1" x14ac:dyDescent="0.2">
      <c r="A525" s="6"/>
      <c r="B525" s="6"/>
      <c r="C525" s="111"/>
      <c r="D525" s="6"/>
    </row>
    <row r="526" spans="1:4" ht="15.75" customHeight="1" x14ac:dyDescent="0.2">
      <c r="A526" s="6"/>
      <c r="B526" s="6"/>
      <c r="C526" s="111"/>
      <c r="D526" s="6"/>
    </row>
    <row r="527" spans="1:4" ht="15.75" customHeight="1" x14ac:dyDescent="0.2">
      <c r="A527" s="6"/>
      <c r="B527" s="6"/>
      <c r="C527" s="111"/>
      <c r="D527" s="6"/>
    </row>
    <row r="528" spans="1:4" ht="15.75" customHeight="1" x14ac:dyDescent="0.2">
      <c r="A528" s="6"/>
      <c r="B528" s="6"/>
      <c r="C528" s="111"/>
      <c r="D528" s="6"/>
    </row>
    <row r="529" spans="1:4" ht="15.75" customHeight="1" x14ac:dyDescent="0.2">
      <c r="A529" s="6"/>
      <c r="B529" s="6"/>
      <c r="C529" s="111"/>
      <c r="D529" s="6"/>
    </row>
    <row r="530" spans="1:4" ht="15.75" customHeight="1" x14ac:dyDescent="0.2">
      <c r="A530" s="6"/>
      <c r="B530" s="6"/>
      <c r="C530" s="111"/>
      <c r="D530" s="6"/>
    </row>
    <row r="531" spans="1:4" ht="15.75" customHeight="1" x14ac:dyDescent="0.2">
      <c r="A531" s="6"/>
      <c r="B531" s="6"/>
      <c r="C531" s="111"/>
      <c r="D531" s="6"/>
    </row>
    <row r="532" spans="1:4" ht="15.75" customHeight="1" x14ac:dyDescent="0.2">
      <c r="A532" s="6"/>
      <c r="B532" s="6"/>
      <c r="C532" s="111"/>
      <c r="D532" s="6"/>
    </row>
    <row r="533" spans="1:4" ht="15.75" customHeight="1" x14ac:dyDescent="0.2">
      <c r="A533" s="6"/>
      <c r="B533" s="6"/>
      <c r="C533" s="111"/>
      <c r="D533" s="6"/>
    </row>
    <row r="534" spans="1:4" ht="15.75" customHeight="1" x14ac:dyDescent="0.2">
      <c r="A534" s="6"/>
      <c r="B534" s="6"/>
      <c r="C534" s="111"/>
      <c r="D534" s="6"/>
    </row>
    <row r="535" spans="1:4" ht="15.75" customHeight="1" x14ac:dyDescent="0.2">
      <c r="A535" s="6"/>
      <c r="B535" s="6"/>
      <c r="C535" s="111"/>
      <c r="D535" s="6"/>
    </row>
    <row r="536" spans="1:4" ht="15.75" customHeight="1" x14ac:dyDescent="0.2">
      <c r="A536" s="6"/>
      <c r="B536" s="6"/>
      <c r="C536" s="111"/>
      <c r="D536" s="6"/>
    </row>
    <row r="537" spans="1:4" ht="15.75" customHeight="1" x14ac:dyDescent="0.2">
      <c r="A537" s="6"/>
      <c r="B537" s="6"/>
      <c r="C537" s="111"/>
      <c r="D537" s="6"/>
    </row>
  </sheetData>
  <customSheetViews>
    <customSheetView guid="{9435B17B-6589-4498-AEC8-8B7F7A961EB0}" scale="150">
      <selection activeCell="O4" sqref="O4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50" showPageBreaks="1">
      <selection activeCell="F4" sqref="F4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50" activePane="bottomLeft" state="frozen"/>
      <selection pane="bottomLeft" activeCell="A57" sqref="A57:XFD57"/>
      <pageMargins left="0.74803149606299213" right="0.74803149606299213" top="0.98425196850393704" bottom="0.39370078740157483" header="0.51181102362204722" footer="0.51181102362204722"/>
      <pageSetup paperSize="9" scale="85" orientation="landscape" r:id="rId3"/>
      <headerFooter alignWithMargins="0"/>
    </customSheetView>
  </customSheetViews>
  <mergeCells count="5">
    <mergeCell ref="F14:G14"/>
    <mergeCell ref="D9:N9"/>
    <mergeCell ref="A1:N1"/>
    <mergeCell ref="A3:B3"/>
    <mergeCell ref="A10:D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9435B17B-6589-4498-AEC8-8B7F7A961EB0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9435B17B-6589-4498-AEC8-8B7F7A961EB0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2020-01-16T08:27:55Z</cp:lastPrinted>
  <dcterms:created xsi:type="dcterms:W3CDTF">2010-02-05T08:24:46Z</dcterms:created>
  <dcterms:modified xsi:type="dcterms:W3CDTF">2020-01-21T08:46:19Z</dcterms:modified>
</cp:coreProperties>
</file>