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12.2020\"/>
    </mc:Choice>
  </mc:AlternateContent>
  <bookViews>
    <workbookView xWindow="0" yWindow="0" windowWidth="25470" windowHeight="7260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81029" fullCalcOnLoad="1"/>
</workbook>
</file>

<file path=xl/calcChain.xml><?xml version="1.0" encoding="utf-8"?>
<calcChain xmlns="http://schemas.openxmlformats.org/spreadsheetml/2006/main">
  <c r="G49" i="1" l="1"/>
  <c r="H49" i="1"/>
  <c r="I49" i="1"/>
  <c r="J49" i="1"/>
  <c r="K49" i="1"/>
  <c r="K53" i="1"/>
  <c r="K55" i="1"/>
  <c r="L49" i="1"/>
  <c r="F49" i="1"/>
  <c r="E49" i="1"/>
  <c r="E53" i="1"/>
  <c r="E55" i="1"/>
  <c r="M48" i="1"/>
  <c r="M29" i="1"/>
  <c r="F36" i="1"/>
  <c r="G36" i="1"/>
  <c r="H36" i="1"/>
  <c r="H53" i="1"/>
  <c r="H55" i="1"/>
  <c r="I36" i="1"/>
  <c r="J36" i="1"/>
  <c r="K36" i="1"/>
  <c r="L36" i="1"/>
  <c r="L53" i="1"/>
  <c r="E36" i="1"/>
  <c r="M35" i="1"/>
  <c r="M34" i="1"/>
  <c r="N36" i="1"/>
  <c r="N53" i="1"/>
  <c r="O36" i="1"/>
  <c r="O53" i="1"/>
  <c r="P36" i="1"/>
  <c r="P53" i="1"/>
  <c r="Q36" i="1"/>
  <c r="Q53" i="1"/>
  <c r="R36" i="1"/>
  <c r="S36" i="1"/>
  <c r="S53" i="1"/>
  <c r="T36" i="1"/>
  <c r="T53" i="1"/>
  <c r="U36" i="1"/>
  <c r="U53" i="1"/>
  <c r="V36" i="1"/>
  <c r="V53" i="1"/>
  <c r="W36" i="1"/>
  <c r="W53" i="1"/>
  <c r="X36" i="1"/>
  <c r="X53" i="1"/>
  <c r="Y36" i="1"/>
  <c r="Y53" i="1"/>
  <c r="Z36" i="1"/>
  <c r="Z53" i="1"/>
  <c r="AA36" i="1"/>
  <c r="AA53" i="1"/>
  <c r="AB36" i="1"/>
  <c r="AB53" i="1"/>
  <c r="AC36" i="1"/>
  <c r="AC53" i="1"/>
  <c r="AD36" i="1"/>
  <c r="AD53" i="1"/>
  <c r="AE36" i="1"/>
  <c r="AE53" i="1"/>
  <c r="AF36" i="1"/>
  <c r="AF53" i="1"/>
  <c r="AG36" i="1"/>
  <c r="AG53" i="1"/>
  <c r="AH36" i="1"/>
  <c r="AH53" i="1"/>
  <c r="M32" i="1"/>
  <c r="M33" i="1"/>
  <c r="M31" i="1"/>
  <c r="M30" i="1"/>
  <c r="M28" i="1"/>
  <c r="M27" i="1"/>
  <c r="M26" i="1"/>
  <c r="M25" i="1"/>
  <c r="M24" i="1"/>
  <c r="M23" i="1"/>
  <c r="M22" i="1"/>
  <c r="M14" i="1"/>
  <c r="M15" i="1"/>
  <c r="M36" i="1"/>
  <c r="M53" i="1"/>
  <c r="M16" i="1"/>
  <c r="M17" i="1"/>
  <c r="M18" i="1"/>
  <c r="M19" i="1"/>
  <c r="M20" i="1"/>
  <c r="M21" i="1"/>
  <c r="R53" i="1"/>
  <c r="M40" i="1"/>
  <c r="M41" i="1"/>
  <c r="M42" i="1"/>
  <c r="M43" i="1"/>
  <c r="M44" i="1"/>
  <c r="M45" i="1"/>
  <c r="M46" i="1"/>
  <c r="M47" i="1"/>
  <c r="M39" i="1"/>
  <c r="M51" i="1"/>
  <c r="M49" i="1"/>
  <c r="I53" i="1"/>
  <c r="I55" i="1"/>
  <c r="G53" i="1"/>
  <c r="G55" i="1"/>
  <c r="J53" i="1"/>
  <c r="J55" i="1"/>
  <c r="F53" i="1"/>
  <c r="F55" i="1"/>
</calcChain>
</file>

<file path=xl/sharedStrings.xml><?xml version="1.0" encoding="utf-8"?>
<sst xmlns="http://schemas.openxmlformats.org/spreadsheetml/2006/main" count="136" uniqueCount="88">
  <si>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</si>
  <si>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</si>
  <si>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</si>
  <si>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</si>
  <si>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</si>
  <si>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</si>
  <si>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</si>
  <si>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</si>
  <si>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</si>
  <si>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</si>
  <si>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</si>
  <si>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</si>
  <si>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</si>
  <si>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</si>
  <si>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</si>
  <si>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</si>
  <si>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</si>
  <si>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</si>
  <si>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</si>
  <si>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</si>
  <si>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</si>
  <si>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</si>
  <si>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</si>
  <si>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</si>
  <si>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</si>
  <si>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</si>
  <si>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</si>
  <si>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</si>
  <si>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</si>
  <si>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</si>
  <si>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</si>
  <si>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</si>
  <si>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</si>
  <si>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</si>
  <si>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</si>
  <si>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</si>
  <si>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</si>
  <si>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</si>
  <si>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</si>
  <si>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Ziemeļu investīcijas banka</t>
  </si>
  <si>
    <t>Siltumtīklu sakārtošana</t>
  </si>
  <si>
    <t>14.07.2003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</si>
  <si>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</si>
  <si>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</si>
  <si>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</si>
  <si>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</si>
  <si>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</si>
  <si>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</si>
  <si>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</si>
  <si>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</si>
  <si>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</si>
  <si>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>Kvalitatīvu kultūras pakalpojumu nodrošināšana Dobeles novada Krimūnu pagasta iedzīvotājiem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</si>
  <si>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</si>
  <si>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</si>
  <si>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</si>
  <si>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</si>
  <si>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</si>
  <si>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</si>
  <si>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</si>
  <si>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</si>
  <si>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</si>
  <si>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</si>
  <si>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</si>
  <si>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</si>
  <si>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</si>
  <si>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</si>
  <si>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</si>
  <si>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</si>
  <si>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</si>
  <si>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</si>
  <si>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</si>
  <si>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</si>
  <si>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</si>
  <si>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</si>
  <si>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Aizņēmumu, galvojumu un pārējo saistību apmērs 2020. gadam</t>
  </si>
  <si>
    <t>Dobeles novada domes 30.01.2020</t>
  </si>
  <si>
    <t>budžets 2020. gadam</t>
  </si>
  <si>
    <t>saistošajiem noteikumiem Nr.3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</si>
  <si>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</si>
  <si>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</si>
  <si>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</si>
  <si>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</si>
  <si>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</si>
  <si>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Dainu ielas atjaunošana Dobelē, Dobeles novada</t>
  </si>
  <si>
    <t>Dobeles pilsētas kultūras nama rekonstrukcija</t>
  </si>
  <si>
    <t>31.01.2018</t>
  </si>
  <si>
    <t>15.09.2020</t>
  </si>
  <si>
    <t>ar grozījumiem 29.12.2020. lēmums Nr.  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</si>
</sst>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-&quot;Ls &quot;* #,##0.00_-;&quot;-Ls &quot;* #,##0.00_-;_-&quot;Ls &quot;* \-??_-;_-@_-"/>
    <numFmt numFmtId="167" formatCode="0\.0"/>
  </numFmts>
  <fonts count="33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6" fontId="30" fillId="0" borderId="0" applyFill="0" applyBorder="0" applyAlignment="0" applyProtection="0"/>
    <xf numFmtId="166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7" fontId="18" fillId="20" borderId="0" applyBorder="0" applyProtection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3" fontId="27" fillId="26" borderId="17" xfId="94" applyNumberFormat="1" applyFont="1" applyFill="1" applyBorder="1" applyAlignment="1" applyProtection="1">
      <alignment horizontal="right" vertical="center"/>
      <protection locked="0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Protection="1">
      <protection locked="0"/>
    </xf>
    <xf numFmtId="0" fontId="32" fillId="0" borderId="0" xfId="94" applyFont="1" applyFill="1" applyBorder="1" applyAlignment="1" applyProtection="1">
      <alignment horizontal="center" vertical="center" wrapText="1"/>
    </xf>
    <xf numFmtId="0" fontId="32" fillId="0" borderId="0" xfId="94" applyFont="1" applyFill="1" applyBorder="1" applyAlignment="1" applyProtection="1">
      <alignment horizontal="center"/>
    </xf>
    <xf numFmtId="0" fontId="32" fillId="0" borderId="0" xfId="94" applyFont="1" applyFill="1" applyBorder="1" applyAlignment="1" applyProtection="1">
      <alignment horizontal="center" wrapText="1"/>
    </xf>
    <xf numFmtId="0" fontId="32" fillId="24" borderId="0" xfId="94" applyFont="1" applyFill="1" applyBorder="1" applyAlignment="1" applyProtection="1">
      <alignment horizontal="center" vertical="center" wrapText="1"/>
    </xf>
    <xf numFmtId="0" fontId="32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0" fontId="31" fillId="24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49" fontId="26" fillId="0" borderId="10" xfId="94" applyNumberFormat="1" applyFont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  <xf numFmtId="0" fontId="25" fillId="0" borderId="0" xfId="94" applyFont="1" applyAlignment="1" applyProtection="1">
      <alignment horizontal="right"/>
      <protection locked="0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2"/>
  <sheetViews>
    <sheetView showGridLines="0" tabSelected="1" topLeftCell="A37" zoomScale="140" zoomScaleNormal="140" zoomScaleSheetLayoutView="100" workbookViewId="0">
      <selection activeCell="K8" sqref="K8:M8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102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3"/>
    </row>
    <row r="2" spans="1:109" ht="18.75">
      <c r="B2" s="102"/>
      <c r="C2" s="102"/>
      <c r="D2" s="102"/>
      <c r="E2" s="102"/>
      <c r="F2" s="104"/>
      <c r="G2" s="104"/>
      <c r="H2" s="104"/>
      <c r="I2" s="104"/>
      <c r="J2" s="104"/>
      <c r="K2" s="104"/>
      <c r="L2" s="104"/>
      <c r="M2" s="104"/>
    </row>
    <row r="3" spans="1:109">
      <c r="B3" s="71" t="s">
        <v>68</v>
      </c>
      <c r="C3" s="71"/>
      <c r="D3" s="71"/>
      <c r="E3" s="71"/>
      <c r="F3" s="71"/>
      <c r="G3" s="71"/>
      <c r="H3" s="71"/>
      <c r="I3" s="71"/>
      <c r="J3" s="72"/>
      <c r="K3" s="105" t="s">
        <v>78</v>
      </c>
      <c r="L3" s="105"/>
      <c r="M3" s="105"/>
    </row>
    <row r="4" spans="1:109" s="7" customFormat="1">
      <c r="A4" s="73"/>
      <c r="B4" s="74" t="s">
        <v>74</v>
      </c>
      <c r="C4" s="74"/>
      <c r="D4" s="74"/>
      <c r="E4" s="74"/>
      <c r="F4" s="74"/>
      <c r="G4" s="74"/>
      <c r="H4" s="74"/>
      <c r="I4" s="74"/>
      <c r="J4" s="101" t="s">
        <v>75</v>
      </c>
      <c r="K4" s="101"/>
      <c r="L4" s="101"/>
      <c r="M4" s="101"/>
      <c r="N4" s="6"/>
    </row>
    <row r="5" spans="1:109" s="8" customFormat="1">
      <c r="A5" s="75"/>
      <c r="B5" s="76"/>
      <c r="C5" s="76"/>
      <c r="D5" s="76"/>
      <c r="E5" s="76"/>
      <c r="F5" s="76"/>
      <c r="G5" s="76"/>
      <c r="H5" s="76"/>
      <c r="I5" s="76"/>
      <c r="J5" s="101" t="s">
        <v>77</v>
      </c>
      <c r="K5" s="101"/>
      <c r="L5" s="101"/>
      <c r="M5" s="101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5"/>
      <c r="B6" s="76"/>
      <c r="C6" s="76"/>
      <c r="D6" s="76"/>
      <c r="E6" s="76"/>
      <c r="F6" s="76"/>
      <c r="G6" s="76"/>
      <c r="H6" s="76"/>
      <c r="I6" s="76"/>
      <c r="J6" s="101" t="s">
        <v>46</v>
      </c>
      <c r="K6" s="101"/>
      <c r="L6" s="101"/>
      <c r="M6" s="101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3"/>
      <c r="B7" s="76"/>
      <c r="C7" s="76"/>
      <c r="D7" s="76"/>
      <c r="E7" s="76"/>
      <c r="F7" s="76"/>
      <c r="G7" s="76"/>
      <c r="H7" s="76"/>
      <c r="I7" s="76"/>
      <c r="J7" s="101" t="s">
        <v>76</v>
      </c>
      <c r="K7" s="101"/>
      <c r="L7" s="101"/>
      <c r="M7" s="101"/>
      <c r="Q7" s="12"/>
    </row>
    <row r="8" spans="1:109">
      <c r="J8" s="78"/>
      <c r="M8" s="106" t="s">
        <v>87</v>
      </c>
    </row>
    <row r="9" spans="1:109" ht="15.75" customHeight="1">
      <c r="B9" s="98" t="s">
        <v>1</v>
      </c>
      <c r="C9" s="99" t="s">
        <v>2</v>
      </c>
      <c r="D9" s="98" t="s">
        <v>3</v>
      </c>
      <c r="E9" s="100" t="s">
        <v>4</v>
      </c>
      <c r="F9" s="100"/>
      <c r="G9" s="100"/>
      <c r="H9" s="100"/>
      <c r="I9" s="100"/>
      <c r="J9" s="100"/>
      <c r="K9" s="100"/>
      <c r="L9" s="100"/>
      <c r="M9" s="100"/>
    </row>
    <row r="10" spans="1:109" s="18" customFormat="1" ht="45.75" customHeight="1">
      <c r="A10" s="13"/>
      <c r="B10" s="98"/>
      <c r="C10" s="99"/>
      <c r="D10" s="98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81" customFormat="1" ht="35.65" customHeight="1">
      <c r="A14" s="79"/>
      <c r="B14" s="90" t="s">
        <v>18</v>
      </c>
      <c r="C14" s="90" t="s">
        <v>47</v>
      </c>
      <c r="D14" s="28" t="s">
        <v>19</v>
      </c>
      <c r="E14" s="91">
        <v>21946</v>
      </c>
      <c r="F14" s="91">
        <v>21892</v>
      </c>
      <c r="G14" s="91">
        <v>21838</v>
      </c>
      <c r="H14" s="91">
        <v>21784</v>
      </c>
      <c r="I14" s="91">
        <v>21730</v>
      </c>
      <c r="J14" s="91">
        <v>21677</v>
      </c>
      <c r="K14" s="91">
        <v>21623</v>
      </c>
      <c r="L14" s="91">
        <v>23331</v>
      </c>
      <c r="M14" s="29">
        <f t="shared" ref="M14:M33" si="0">E14+F14+G14+H14+I14+J14+K14+L14</f>
        <v>175821</v>
      </c>
      <c r="N14" s="80"/>
      <c r="O14" s="80"/>
      <c r="P14" s="80"/>
      <c r="Q14" s="80"/>
      <c r="R14" s="80"/>
      <c r="S14" s="80"/>
      <c r="T14" s="80"/>
      <c r="U14" s="80"/>
    </row>
    <row r="15" spans="1:109" s="81" customFormat="1" ht="33" customHeight="1">
      <c r="A15" s="79"/>
      <c r="B15" s="90" t="s">
        <v>18</v>
      </c>
      <c r="C15" s="90" t="s">
        <v>48</v>
      </c>
      <c r="D15" s="28" t="s">
        <v>20</v>
      </c>
      <c r="E15" s="91">
        <v>27740</v>
      </c>
      <c r="F15" s="91">
        <v>27673</v>
      </c>
      <c r="G15" s="91">
        <v>27604</v>
      </c>
      <c r="H15" s="91">
        <v>27536</v>
      </c>
      <c r="I15" s="91">
        <v>27468</v>
      </c>
      <c r="J15" s="91">
        <v>27400</v>
      </c>
      <c r="K15" s="91">
        <v>27332</v>
      </c>
      <c r="L15" s="91">
        <v>20451</v>
      </c>
      <c r="M15" s="29">
        <f t="shared" si="0"/>
        <v>213204</v>
      </c>
      <c r="N15" s="80"/>
      <c r="O15" s="80"/>
      <c r="P15" s="80"/>
      <c r="Q15" s="80"/>
      <c r="R15" s="80"/>
      <c r="S15" s="80"/>
      <c r="T15" s="80"/>
      <c r="U15" s="80"/>
    </row>
    <row r="16" spans="1:109" s="81" customFormat="1" ht="30" customHeight="1">
      <c r="A16" s="79"/>
      <c r="B16" s="90" t="s">
        <v>18</v>
      </c>
      <c r="C16" s="90" t="s">
        <v>49</v>
      </c>
      <c r="D16" s="28" t="s">
        <v>21</v>
      </c>
      <c r="E16" s="91">
        <v>15814</v>
      </c>
      <c r="F16" s="91">
        <v>15776</v>
      </c>
      <c r="G16" s="91">
        <v>15737</v>
      </c>
      <c r="H16" s="91">
        <v>15698</v>
      </c>
      <c r="I16" s="91">
        <v>15659</v>
      </c>
      <c r="J16" s="91">
        <v>15620</v>
      </c>
      <c r="K16" s="91">
        <v>15581</v>
      </c>
      <c r="L16" s="91">
        <v>0</v>
      </c>
      <c r="M16" s="29">
        <f t="shared" si="0"/>
        <v>109885</v>
      </c>
      <c r="N16" s="80"/>
      <c r="O16" s="80"/>
      <c r="P16" s="80"/>
      <c r="Q16" s="80"/>
      <c r="R16" s="80"/>
      <c r="S16" s="80"/>
      <c r="T16" s="80"/>
      <c r="U16" s="80"/>
    </row>
    <row r="17" spans="1:21" s="81" customFormat="1" ht="30.75" customHeight="1">
      <c r="A17" s="79"/>
      <c r="B17" s="90" t="s">
        <v>18</v>
      </c>
      <c r="C17" s="90" t="s">
        <v>50</v>
      </c>
      <c r="D17" s="28" t="s">
        <v>22</v>
      </c>
      <c r="E17" s="91">
        <v>33373</v>
      </c>
      <c r="F17" s="91">
        <v>33292</v>
      </c>
      <c r="G17" s="91">
        <v>33210</v>
      </c>
      <c r="H17" s="91">
        <v>33127</v>
      </c>
      <c r="I17" s="91">
        <v>33046</v>
      </c>
      <c r="J17" s="91">
        <v>32964</v>
      </c>
      <c r="K17" s="91">
        <v>32882</v>
      </c>
      <c r="L17" s="91">
        <v>24604</v>
      </c>
      <c r="M17" s="29">
        <f t="shared" si="0"/>
        <v>256498</v>
      </c>
      <c r="N17" s="80"/>
      <c r="O17" s="80"/>
      <c r="P17" s="80"/>
      <c r="Q17" s="80"/>
      <c r="R17" s="80"/>
      <c r="S17" s="80"/>
      <c r="T17" s="80"/>
      <c r="U17" s="80"/>
    </row>
    <row r="18" spans="1:21" s="81" customFormat="1" ht="34.5" customHeight="1">
      <c r="A18" s="79"/>
      <c r="B18" s="90" t="s">
        <v>18</v>
      </c>
      <c r="C18" s="90" t="s">
        <v>51</v>
      </c>
      <c r="D18" s="28" t="s">
        <v>23</v>
      </c>
      <c r="E18" s="91">
        <v>31735</v>
      </c>
      <c r="F18" s="91"/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29">
        <f t="shared" si="0"/>
        <v>31735</v>
      </c>
      <c r="N18" s="80"/>
      <c r="O18" s="80"/>
      <c r="P18" s="80"/>
      <c r="Q18" s="80"/>
      <c r="R18" s="80"/>
      <c r="S18" s="80"/>
      <c r="T18" s="80"/>
      <c r="U18" s="80"/>
    </row>
    <row r="19" spans="1:21" s="81" customFormat="1" ht="54" customHeight="1">
      <c r="A19" s="79"/>
      <c r="B19" s="90" t="s">
        <v>18</v>
      </c>
      <c r="C19" s="90" t="s">
        <v>52</v>
      </c>
      <c r="D19" s="28" t="s">
        <v>23</v>
      </c>
      <c r="E19" s="91">
        <v>22226</v>
      </c>
      <c r="F19" s="91">
        <v>22172</v>
      </c>
      <c r="G19" s="91">
        <v>22117</v>
      </c>
      <c r="H19" s="91">
        <v>22063</v>
      </c>
      <c r="I19" s="91">
        <v>22008</v>
      </c>
      <c r="J19" s="91">
        <v>21954</v>
      </c>
      <c r="K19" s="91">
        <v>21899</v>
      </c>
      <c r="L19" s="91">
        <v>32747</v>
      </c>
      <c r="M19" s="29">
        <f t="shared" si="0"/>
        <v>187186</v>
      </c>
      <c r="N19" s="80"/>
      <c r="O19" s="80"/>
      <c r="P19" s="80"/>
      <c r="Q19" s="80"/>
      <c r="R19" s="80"/>
      <c r="S19" s="80"/>
      <c r="T19" s="80"/>
      <c r="U19" s="80"/>
    </row>
    <row r="20" spans="1:21" s="81" customFormat="1" ht="34.5" customHeight="1">
      <c r="A20" s="79"/>
      <c r="B20" s="90" t="s">
        <v>18</v>
      </c>
      <c r="C20" s="90" t="s">
        <v>53</v>
      </c>
      <c r="D20" s="28" t="s">
        <v>71</v>
      </c>
      <c r="E20" s="91">
        <v>105788</v>
      </c>
      <c r="F20" s="91">
        <v>327169</v>
      </c>
      <c r="G20" s="91">
        <v>326417</v>
      </c>
      <c r="H20" s="91">
        <v>325641</v>
      </c>
      <c r="I20" s="91">
        <v>324865</v>
      </c>
      <c r="J20" s="91">
        <v>324089</v>
      </c>
      <c r="K20" s="91">
        <v>323313</v>
      </c>
      <c r="L20" s="91">
        <v>5129414</v>
      </c>
      <c r="M20" s="29">
        <f t="shared" si="0"/>
        <v>7186696</v>
      </c>
      <c r="N20" s="80"/>
      <c r="O20" s="80"/>
      <c r="P20" s="80"/>
      <c r="Q20" s="80"/>
      <c r="R20" s="80"/>
      <c r="S20" s="80"/>
      <c r="T20" s="80"/>
      <c r="U20" s="80"/>
    </row>
    <row r="21" spans="1:21" s="83" customFormat="1" ht="39.75" customHeight="1">
      <c r="A21" s="82"/>
      <c r="B21" s="90" t="s">
        <v>18</v>
      </c>
      <c r="C21" s="90" t="s">
        <v>54</v>
      </c>
      <c r="D21" s="28" t="s">
        <v>55</v>
      </c>
      <c r="E21" s="91">
        <v>52802</v>
      </c>
      <c r="F21" s="91">
        <v>52747</v>
      </c>
      <c r="G21" s="91">
        <v>52620</v>
      </c>
      <c r="H21" s="91">
        <v>52493</v>
      </c>
      <c r="I21" s="91">
        <v>52367</v>
      </c>
      <c r="J21" s="91">
        <v>52250</v>
      </c>
      <c r="K21" s="91">
        <v>52114</v>
      </c>
      <c r="L21" s="91">
        <v>566590</v>
      </c>
      <c r="M21" s="29">
        <f t="shared" si="0"/>
        <v>933983</v>
      </c>
      <c r="N21" s="80"/>
      <c r="O21" s="80"/>
      <c r="P21" s="80"/>
      <c r="Q21" s="80"/>
      <c r="R21" s="80"/>
      <c r="S21" s="80"/>
      <c r="T21" s="80"/>
      <c r="U21" s="80"/>
    </row>
    <row r="22" spans="1:21" s="81" customFormat="1" ht="22.5" customHeight="1">
      <c r="A22" s="79"/>
      <c r="B22" s="90" t="s">
        <v>18</v>
      </c>
      <c r="C22" s="90" t="s">
        <v>56</v>
      </c>
      <c r="D22" s="28" t="s">
        <v>55</v>
      </c>
      <c r="E22" s="91">
        <v>50066</v>
      </c>
      <c r="F22" s="91">
        <v>50002</v>
      </c>
      <c r="G22" s="91">
        <v>49885</v>
      </c>
      <c r="H22" s="91">
        <v>49768</v>
      </c>
      <c r="I22" s="91">
        <v>49651</v>
      </c>
      <c r="J22" s="91">
        <v>49534</v>
      </c>
      <c r="K22" s="91">
        <v>49417</v>
      </c>
      <c r="L22" s="91">
        <v>1034367</v>
      </c>
      <c r="M22" s="29">
        <f t="shared" si="0"/>
        <v>1382690</v>
      </c>
      <c r="N22" s="80"/>
      <c r="O22" s="80"/>
      <c r="P22" s="80"/>
      <c r="Q22" s="80"/>
      <c r="R22" s="80"/>
      <c r="S22" s="80"/>
      <c r="T22" s="80"/>
      <c r="U22" s="80"/>
    </row>
    <row r="23" spans="1:21" s="83" customFormat="1" ht="27" customHeight="1">
      <c r="A23" s="82"/>
      <c r="B23" s="90" t="s">
        <v>18</v>
      </c>
      <c r="C23" s="90" t="s">
        <v>57</v>
      </c>
      <c r="D23" s="28" t="s">
        <v>58</v>
      </c>
      <c r="E23" s="91">
        <v>30504</v>
      </c>
      <c r="F23" s="91">
        <v>57249</v>
      </c>
      <c r="G23" s="91">
        <v>57115</v>
      </c>
      <c r="H23" s="91">
        <v>56981</v>
      </c>
      <c r="I23" s="91">
        <v>56847</v>
      </c>
      <c r="J23" s="91">
        <v>56712</v>
      </c>
      <c r="K23" s="91">
        <v>56579</v>
      </c>
      <c r="L23" s="91">
        <v>1189909</v>
      </c>
      <c r="M23" s="29">
        <f t="shared" si="0"/>
        <v>1561896</v>
      </c>
      <c r="N23" s="80"/>
      <c r="O23" s="80"/>
      <c r="P23" s="80"/>
      <c r="Q23" s="80"/>
      <c r="R23" s="80"/>
      <c r="S23" s="80"/>
      <c r="T23" s="80"/>
      <c r="U23" s="80"/>
    </row>
    <row r="24" spans="1:21" s="83" customFormat="1" ht="27" customHeight="1">
      <c r="A24" s="82"/>
      <c r="B24" s="90" t="s">
        <v>18</v>
      </c>
      <c r="C24" s="90" t="s">
        <v>59</v>
      </c>
      <c r="D24" s="28" t="s">
        <v>58</v>
      </c>
      <c r="E24" s="91">
        <v>66127</v>
      </c>
      <c r="F24" s="91">
        <v>66048</v>
      </c>
      <c r="G24" s="91">
        <v>65890</v>
      </c>
      <c r="H24" s="91">
        <v>65733</v>
      </c>
      <c r="I24" s="91">
        <v>65575</v>
      </c>
      <c r="J24" s="91">
        <v>65417</v>
      </c>
      <c r="K24" s="91">
        <v>65259</v>
      </c>
      <c r="L24" s="91">
        <v>851656</v>
      </c>
      <c r="M24" s="29">
        <f t="shared" si="0"/>
        <v>1311705</v>
      </c>
      <c r="N24" s="80"/>
      <c r="O24" s="80"/>
      <c r="P24" s="80"/>
      <c r="Q24" s="80"/>
      <c r="R24" s="80"/>
      <c r="S24" s="80"/>
      <c r="T24" s="80"/>
      <c r="U24" s="80"/>
    </row>
    <row r="25" spans="1:21" s="83" customFormat="1" ht="36" customHeight="1">
      <c r="A25" s="82"/>
      <c r="B25" s="90" t="s">
        <v>18</v>
      </c>
      <c r="C25" s="90" t="s">
        <v>60</v>
      </c>
      <c r="D25" s="28" t="s">
        <v>58</v>
      </c>
      <c r="E25" s="91">
        <v>3542</v>
      </c>
      <c r="F25" s="91">
        <v>3540</v>
      </c>
      <c r="G25" s="91">
        <v>3531</v>
      </c>
      <c r="H25" s="91">
        <v>3523</v>
      </c>
      <c r="I25" s="91">
        <v>3514</v>
      </c>
      <c r="J25" s="91">
        <v>3506</v>
      </c>
      <c r="K25" s="91">
        <v>3497</v>
      </c>
      <c r="L25" s="91">
        <v>11377</v>
      </c>
      <c r="M25" s="29">
        <f t="shared" si="0"/>
        <v>36030</v>
      </c>
      <c r="N25" s="80"/>
      <c r="O25" s="80"/>
      <c r="P25" s="80"/>
      <c r="Q25" s="80"/>
      <c r="R25" s="80"/>
      <c r="S25" s="80"/>
      <c r="T25" s="80"/>
      <c r="U25" s="80"/>
    </row>
    <row r="26" spans="1:21" s="81" customFormat="1" ht="22.5" customHeight="1">
      <c r="A26" s="79"/>
      <c r="B26" s="90" t="s">
        <v>18</v>
      </c>
      <c r="C26" s="90" t="s">
        <v>61</v>
      </c>
      <c r="D26" s="28" t="s">
        <v>58</v>
      </c>
      <c r="E26" s="91">
        <v>67480</v>
      </c>
      <c r="F26" s="91">
        <v>67315</v>
      </c>
      <c r="G26" s="91">
        <v>67149</v>
      </c>
      <c r="H26" s="91">
        <v>66985</v>
      </c>
      <c r="I26" s="91">
        <v>66820</v>
      </c>
      <c r="J26" s="91">
        <v>66655</v>
      </c>
      <c r="K26" s="91">
        <v>66490</v>
      </c>
      <c r="L26" s="91">
        <v>165502</v>
      </c>
      <c r="M26" s="29">
        <f t="shared" si="0"/>
        <v>634396</v>
      </c>
      <c r="N26" s="80"/>
      <c r="O26" s="80"/>
      <c r="P26" s="80"/>
      <c r="Q26" s="80"/>
      <c r="R26" s="80"/>
      <c r="S26" s="80"/>
      <c r="T26" s="80"/>
      <c r="U26" s="80"/>
    </row>
    <row r="27" spans="1:21" s="83" customFormat="1" ht="36.75" customHeight="1">
      <c r="A27" s="82"/>
      <c r="B27" s="90" t="s">
        <v>18</v>
      </c>
      <c r="C27" s="90" t="s">
        <v>62</v>
      </c>
      <c r="D27" s="28" t="s">
        <v>63</v>
      </c>
      <c r="E27" s="91">
        <v>40872</v>
      </c>
      <c r="F27" s="91">
        <v>40853</v>
      </c>
      <c r="G27" s="91">
        <v>40756</v>
      </c>
      <c r="H27" s="91">
        <v>40658</v>
      </c>
      <c r="I27" s="91">
        <v>40560</v>
      </c>
      <c r="J27" s="91">
        <v>40463</v>
      </c>
      <c r="K27" s="91">
        <v>40365</v>
      </c>
      <c r="L27" s="91">
        <v>526621</v>
      </c>
      <c r="M27" s="29">
        <f t="shared" si="0"/>
        <v>811148</v>
      </c>
      <c r="N27" s="80"/>
      <c r="O27" s="80"/>
      <c r="P27" s="80"/>
      <c r="Q27" s="80"/>
      <c r="R27" s="80"/>
      <c r="S27" s="80"/>
      <c r="T27" s="80"/>
      <c r="U27" s="80"/>
    </row>
    <row r="28" spans="1:21" s="83" customFormat="1" ht="36.75" customHeight="1">
      <c r="A28" s="82"/>
      <c r="B28" s="90" t="s">
        <v>18</v>
      </c>
      <c r="C28" s="90" t="s">
        <v>64</v>
      </c>
      <c r="D28" s="28" t="s">
        <v>65</v>
      </c>
      <c r="E28" s="91">
        <v>48149</v>
      </c>
      <c r="F28" s="91">
        <v>48034</v>
      </c>
      <c r="G28" s="91">
        <v>47919</v>
      </c>
      <c r="H28" s="91">
        <v>47804</v>
      </c>
      <c r="I28" s="91">
        <v>47689</v>
      </c>
      <c r="J28" s="91">
        <v>47574</v>
      </c>
      <c r="K28" s="91">
        <v>47459</v>
      </c>
      <c r="L28" s="91">
        <v>560531</v>
      </c>
      <c r="M28" s="29">
        <f t="shared" si="0"/>
        <v>895159</v>
      </c>
      <c r="N28" s="80"/>
      <c r="O28" s="80"/>
      <c r="P28" s="80"/>
      <c r="Q28" s="80"/>
      <c r="R28" s="80"/>
      <c r="S28" s="80"/>
      <c r="T28" s="80"/>
      <c r="U28" s="80"/>
    </row>
    <row r="29" spans="1:21" s="83" customFormat="1" ht="17.25" customHeight="1">
      <c r="A29" s="82"/>
      <c r="B29" s="90" t="s">
        <v>18</v>
      </c>
      <c r="C29" s="90" t="s">
        <v>84</v>
      </c>
      <c r="D29" s="28" t="s">
        <v>85</v>
      </c>
      <c r="E29" s="91">
        <v>80399</v>
      </c>
      <c r="F29" s="91">
        <v>80211</v>
      </c>
      <c r="G29" s="91">
        <v>80023</v>
      </c>
      <c r="H29" s="91">
        <v>79835</v>
      </c>
      <c r="I29" s="91">
        <v>79647</v>
      </c>
      <c r="J29" s="91">
        <v>79459</v>
      </c>
      <c r="K29" s="91">
        <v>79272</v>
      </c>
      <c r="L29" s="91">
        <v>1639998</v>
      </c>
      <c r="M29" s="29">
        <f>E29+F29+G29+H29+I29+J29+K29+L29</f>
        <v>2198844</v>
      </c>
      <c r="N29" s="80"/>
      <c r="O29" s="80"/>
      <c r="P29" s="80"/>
      <c r="Q29" s="80"/>
      <c r="R29" s="80"/>
      <c r="S29" s="80"/>
      <c r="T29" s="80"/>
      <c r="U29" s="80"/>
    </row>
    <row r="30" spans="1:21" s="83" customFormat="1" ht="36.75" customHeight="1">
      <c r="A30" s="82"/>
      <c r="B30" s="90" t="s">
        <v>18</v>
      </c>
      <c r="C30" s="90" t="s">
        <v>66</v>
      </c>
      <c r="D30" s="28" t="s">
        <v>67</v>
      </c>
      <c r="E30" s="91">
        <v>5211</v>
      </c>
      <c r="F30" s="91">
        <v>80205</v>
      </c>
      <c r="G30" s="91">
        <v>80049</v>
      </c>
      <c r="H30" s="91">
        <v>79861</v>
      </c>
      <c r="I30" s="91">
        <v>79673</v>
      </c>
      <c r="J30" s="91">
        <v>79486</v>
      </c>
      <c r="K30" s="91">
        <v>79297</v>
      </c>
      <c r="L30" s="91">
        <v>1678191</v>
      </c>
      <c r="M30" s="29">
        <f t="shared" si="0"/>
        <v>2161973</v>
      </c>
      <c r="N30" s="80"/>
      <c r="O30" s="80"/>
      <c r="P30" s="80"/>
      <c r="Q30" s="80"/>
      <c r="R30" s="80"/>
      <c r="S30" s="80"/>
      <c r="T30" s="80"/>
      <c r="U30" s="80"/>
    </row>
    <row r="31" spans="1:21" s="83" customFormat="1" ht="17.25" customHeight="1">
      <c r="A31" s="82"/>
      <c r="B31" s="90" t="s">
        <v>18</v>
      </c>
      <c r="C31" s="90" t="s">
        <v>69</v>
      </c>
      <c r="D31" s="28" t="s">
        <v>70</v>
      </c>
      <c r="E31" s="91">
        <v>68678</v>
      </c>
      <c r="F31" s="91">
        <v>68562</v>
      </c>
      <c r="G31" s="91">
        <v>68398</v>
      </c>
      <c r="H31" s="91">
        <v>68234</v>
      </c>
      <c r="I31" s="91">
        <v>68071</v>
      </c>
      <c r="J31" s="91">
        <v>67908</v>
      </c>
      <c r="K31" s="91">
        <v>67744</v>
      </c>
      <c r="L31" s="91">
        <v>931263</v>
      </c>
      <c r="M31" s="29">
        <f t="shared" si="0"/>
        <v>1408858</v>
      </c>
      <c r="N31" s="80"/>
      <c r="O31" s="80"/>
      <c r="P31" s="80"/>
      <c r="Q31" s="80"/>
      <c r="R31" s="80"/>
      <c r="S31" s="80"/>
      <c r="T31" s="80"/>
      <c r="U31" s="80"/>
    </row>
    <row r="32" spans="1:21" s="83" customFormat="1" ht="24.75" customHeight="1">
      <c r="A32" s="82"/>
      <c r="B32" s="90" t="s">
        <v>18</v>
      </c>
      <c r="C32" s="90" t="s">
        <v>72</v>
      </c>
      <c r="D32" s="28" t="s">
        <v>73</v>
      </c>
      <c r="E32" s="91">
        <v>764406</v>
      </c>
      <c r="F32" s="91">
        <v>661135</v>
      </c>
      <c r="G32" s="91">
        <v>480726</v>
      </c>
      <c r="H32" s="91">
        <v>364232</v>
      </c>
      <c r="I32" s="91">
        <v>335031</v>
      </c>
      <c r="J32" s="91">
        <v>307951</v>
      </c>
      <c r="K32" s="91">
        <v>259373</v>
      </c>
      <c r="L32" s="91">
        <v>1660094</v>
      </c>
      <c r="M32" s="29">
        <f t="shared" si="0"/>
        <v>4832948</v>
      </c>
      <c r="N32" s="80"/>
      <c r="O32" s="80"/>
      <c r="P32" s="80"/>
      <c r="Q32" s="80"/>
      <c r="R32" s="80"/>
      <c r="S32" s="80"/>
      <c r="T32" s="80"/>
      <c r="U32" s="80"/>
    </row>
    <row r="33" spans="1:35" s="81" customFormat="1" ht="42.75" customHeight="1">
      <c r="A33" s="79"/>
      <c r="B33" s="90" t="s">
        <v>18</v>
      </c>
      <c r="C33" s="90" t="s">
        <v>79</v>
      </c>
      <c r="D33" s="28" t="s">
        <v>80</v>
      </c>
      <c r="E33" s="91">
        <v>184</v>
      </c>
      <c r="F33" s="91">
        <v>25450</v>
      </c>
      <c r="G33" s="91">
        <v>25391</v>
      </c>
      <c r="H33" s="91">
        <v>25328</v>
      </c>
      <c r="I33" s="91">
        <v>25265</v>
      </c>
      <c r="J33" s="91">
        <v>25202</v>
      </c>
      <c r="K33" s="91">
        <v>0</v>
      </c>
      <c r="L33" s="91">
        <v>0</v>
      </c>
      <c r="M33" s="29">
        <f t="shared" si="0"/>
        <v>126820</v>
      </c>
      <c r="N33" s="80"/>
      <c r="O33" s="80"/>
      <c r="P33" s="80"/>
      <c r="Q33" s="80"/>
      <c r="R33" s="80"/>
      <c r="S33" s="80"/>
      <c r="T33" s="80"/>
      <c r="U33" s="80"/>
    </row>
    <row r="34" spans="1:35" s="81" customFormat="1" ht="35.25" customHeight="1">
      <c r="A34" s="79"/>
      <c r="B34" s="90" t="s">
        <v>18</v>
      </c>
      <c r="C34" s="90" t="s">
        <v>81</v>
      </c>
      <c r="D34" s="28" t="s">
        <v>82</v>
      </c>
      <c r="E34" s="91">
        <v>281</v>
      </c>
      <c r="F34" s="91">
        <v>26837</v>
      </c>
      <c r="G34" s="91">
        <v>26742</v>
      </c>
      <c r="H34" s="91">
        <v>26630</v>
      </c>
      <c r="I34" s="91">
        <v>26517</v>
      </c>
      <c r="J34" s="91">
        <v>26405</v>
      </c>
      <c r="K34" s="91">
        <v>0</v>
      </c>
      <c r="L34" s="91">
        <v>0</v>
      </c>
      <c r="M34" s="29">
        <f>E34+F34+G34+H34+I34+J34+K34+L34</f>
        <v>133412</v>
      </c>
      <c r="N34" s="80"/>
      <c r="O34" s="80"/>
      <c r="P34" s="80"/>
      <c r="Q34" s="80"/>
      <c r="R34" s="80"/>
      <c r="S34" s="80"/>
      <c r="T34" s="80"/>
      <c r="U34" s="80"/>
    </row>
    <row r="35" spans="1:35" s="81" customFormat="1" ht="35.25" customHeight="1">
      <c r="A35" s="79"/>
      <c r="B35" s="90" t="s">
        <v>18</v>
      </c>
      <c r="C35" s="90" t="s">
        <v>83</v>
      </c>
      <c r="D35" s="28" t="s">
        <v>82</v>
      </c>
      <c r="E35" s="91">
        <v>218</v>
      </c>
      <c r="F35" s="91">
        <v>17258</v>
      </c>
      <c r="G35" s="91">
        <v>17167</v>
      </c>
      <c r="H35" s="91">
        <v>17062</v>
      </c>
      <c r="I35" s="91">
        <v>16957</v>
      </c>
      <c r="J35" s="91">
        <v>16853</v>
      </c>
      <c r="K35" s="91">
        <v>0</v>
      </c>
      <c r="L35" s="91">
        <v>0</v>
      </c>
      <c r="M35" s="29">
        <f>E35+F35+G35+H35+I35+J35+K35+L35</f>
        <v>85515</v>
      </c>
      <c r="N35" s="80"/>
      <c r="O35" s="80"/>
      <c r="P35" s="80"/>
      <c r="Q35" s="80"/>
      <c r="R35" s="80"/>
      <c r="S35" s="80"/>
      <c r="T35" s="80"/>
      <c r="U35" s="80"/>
    </row>
    <row r="36" spans="1:35" ht="15.2" customHeight="1">
      <c r="B36" s="66" t="s">
        <v>24</v>
      </c>
      <c r="C36" s="64" t="s">
        <v>0</v>
      </c>
      <c r="D36" s="64" t="s">
        <v>0</v>
      </c>
      <c r="E36" s="65">
        <f t="shared" ref="E36:L36" si="1">E14+E15+E16+E17+E18+E19+E20+E21+E22+E23+E24+E25+E26+E27+E28+E30+E31+E32+E33+E34+E35</f>
        <v>1457142</v>
      </c>
      <c r="F36" s="65">
        <f t="shared" si="1"/>
        <v>1713209</v>
      </c>
      <c r="G36" s="65">
        <f t="shared" si="1"/>
        <v>1530261</v>
      </c>
      <c r="H36" s="65">
        <f t="shared" si="1"/>
        <v>1411141</v>
      </c>
      <c r="I36" s="65">
        <f t="shared" si="1"/>
        <v>1379313</v>
      </c>
      <c r="J36" s="65">
        <f t="shared" si="1"/>
        <v>1349620</v>
      </c>
      <c r="K36" s="65">
        <f t="shared" si="1"/>
        <v>1230224</v>
      </c>
      <c r="L36" s="65">
        <f t="shared" si="1"/>
        <v>14406648</v>
      </c>
      <c r="M36" s="65">
        <f>M14+M15+M16+M17+M18+M19+M20+M21+M22+M23+M24+M25+M26+M27+M28+M30+M31+M32+M33+M34+M29+M35</f>
        <v>26676402</v>
      </c>
      <c r="N36" s="65" t="e">
        <f>N33+N32+N31+N30+N28+N27+N26+N25+N24+N23+N22+N21+N20+#REF!+N19+N18+N17+N16+N15+N14+#REF!</f>
        <v>#REF!</v>
      </c>
      <c r="O36" s="65" t="e">
        <f>O33+O32+O31+O30+O28+O27+O26+O25+O24+O23+O22+O21+O20+#REF!+O19+O18+O17+O16+O15+O14+#REF!</f>
        <v>#REF!</v>
      </c>
      <c r="P36" s="65" t="e">
        <f>P33+P32+P31+P30+P28+P27+P26+P25+P24+P23+P22+P21+P20+#REF!+P19+P18+P17+P16+P15+P14+#REF!</f>
        <v>#REF!</v>
      </c>
      <c r="Q36" s="65" t="e">
        <f>Q33+Q32+Q31+Q30+Q28+Q27+Q26+Q25+Q24+Q23+Q22+Q21+Q20+#REF!+Q19+Q18+Q17+Q16+Q15+Q14+#REF!</f>
        <v>#REF!</v>
      </c>
      <c r="R36" s="65" t="e">
        <f>R33+R32+R31+R30+R28+R27+R26+R25+R24+R23+R22+R21+R20+#REF!+R19+R18+R17+R16+R15+R14+#REF!</f>
        <v>#REF!</v>
      </c>
      <c r="S36" s="65" t="e">
        <f>S33+S32+S31+S30+S28+S27+S26+S25+S24+S23+S22+S21+S20+#REF!+S19+S18+S17+S16+S15+S14+#REF!</f>
        <v>#REF!</v>
      </c>
      <c r="T36" s="65" t="e">
        <f>T33+T32+T31+T30+T28+T27+T26+T25+T24+T23+T22+T21+T20+#REF!+T19+T18+T17+T16+T15+T14+#REF!</f>
        <v>#REF!</v>
      </c>
      <c r="U36" s="65" t="e">
        <f>U33+U32+U31+U30+U28+U27+U26+U25+U24+U23+U22+U21+U20+#REF!+U19+U18+U17+U16+U15+U14+#REF!</f>
        <v>#REF!</v>
      </c>
      <c r="V36" s="65" t="e">
        <f>V33+V32+V31+V30+V28+V27+V26+V25+V24+V23+V22+V21+V20+#REF!+V19+V18+V17+V16+V15+V14+#REF!</f>
        <v>#REF!</v>
      </c>
      <c r="W36" s="65" t="e">
        <f>W33+W32+W31+W30+W28+W27+W26+W25+W24+W23+W22+W21+W20+#REF!+W19+W18+W17+W16+W15+W14+#REF!</f>
        <v>#REF!</v>
      </c>
      <c r="X36" s="65" t="e">
        <f>X33+X32+X31+X30+X28+X27+X26+X25+X24+X23+X22+X21+X20+#REF!+X19+X18+X17+X16+X15+X14+#REF!</f>
        <v>#REF!</v>
      </c>
      <c r="Y36" s="65" t="e">
        <f>Y33+Y32+Y31+Y30+Y28+Y27+Y26+Y25+Y24+Y23+Y22+Y21+Y20+#REF!+Y19+Y18+Y17+Y16+Y15+Y14+#REF!</f>
        <v>#REF!</v>
      </c>
      <c r="Z36" s="65" t="e">
        <f>Z33+Z32+Z31+Z30+Z28+Z27+Z26+Z25+Z24+Z23+Z22+Z21+Z20+#REF!+Z19+Z18+Z17+Z16+Z15+Z14+#REF!</f>
        <v>#REF!</v>
      </c>
      <c r="AA36" s="65" t="e">
        <f>AA33+AA32+AA31+AA30+AA28+AA27+AA26+AA25+AA24+AA23+AA22+AA21+AA20+#REF!+AA19+AA18+AA17+AA16+AA15+AA14+#REF!</f>
        <v>#REF!</v>
      </c>
      <c r="AB36" s="65" t="e">
        <f>AB33+AB32+AB31+AB30+AB28+AB27+AB26+AB25+AB24+AB23+AB22+AB21+AB20+#REF!+AB19+AB18+AB17+AB16+AB15+AB14+#REF!</f>
        <v>#REF!</v>
      </c>
      <c r="AC36" s="65" t="e">
        <f>AC33+AC32+AC31+AC30+AC28+AC27+AC26+AC25+AC24+AC23+AC22+AC21+AC20+#REF!+AC19+AC18+AC17+AC16+AC15+AC14+#REF!</f>
        <v>#REF!</v>
      </c>
      <c r="AD36" s="65" t="e">
        <f>AD33+AD32+AD31+AD30+AD28+AD27+AD26+AD25+AD24+AD23+AD22+AD21+AD20+#REF!+AD19+AD18+AD17+AD16+AD15+AD14+#REF!</f>
        <v>#REF!</v>
      </c>
      <c r="AE36" s="65" t="e">
        <f>AE33+AE32+AE31+AE30+AE28+AE27+AE26+AE25+AE24+AE23+AE22+AE21+AE20+#REF!+AE19+AE18+AE17+AE16+AE15+AE14+#REF!</f>
        <v>#REF!</v>
      </c>
      <c r="AF36" s="65" t="e">
        <f>AF33+AF32+AF31+AF30+AF28+AF27+AF26+AF25+AF24+AF23+AF22+AF21+AF20+#REF!+AF19+AF18+AF17+AF16+AF15+AF14+#REF!</f>
        <v>#REF!</v>
      </c>
      <c r="AG36" s="65" t="e">
        <f>AG33+AG32+AG31+AG30+AG28+AG27+AG26+AG25+AG24+AG23+AG22+AG21+AG20+#REF!+AG19+AG18+AG17+AG16+AG15+AG14+#REF!</f>
        <v>#REF!</v>
      </c>
      <c r="AH36" s="65" t="e">
        <f>AH33+AH32+AH31+AH30+AH28+AH27+AH26+AH25+AH24+AH23+AH22+AH21+AH20+#REF!+AH19+AH18+AH17+AH16+AH15+AH14+#REF!</f>
        <v>#REF!</v>
      </c>
    </row>
    <row r="37" spans="1:35" s="36" customFormat="1" ht="15.6" customHeight="1">
      <c r="A37" s="30"/>
      <c r="B37" s="31"/>
      <c r="C37" s="31"/>
      <c r="D37" s="31"/>
      <c r="E37" s="77"/>
      <c r="F37" s="32"/>
      <c r="G37" s="32"/>
      <c r="H37" s="32"/>
      <c r="I37" s="32"/>
      <c r="J37" s="32"/>
      <c r="K37" s="32"/>
      <c r="L37" s="32"/>
      <c r="M37" s="33"/>
      <c r="N37" s="34"/>
      <c r="O37" s="34"/>
      <c r="P37" s="34"/>
      <c r="Q37" s="34"/>
      <c r="R37" s="35"/>
      <c r="S37" s="34"/>
      <c r="T37" s="34"/>
      <c r="U37" s="35"/>
      <c r="AI37" s="84"/>
    </row>
    <row r="38" spans="1:35" s="36" customFormat="1" ht="15.6" customHeight="1">
      <c r="A38" s="30"/>
      <c r="B38" s="37" t="s">
        <v>25</v>
      </c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40"/>
      <c r="N38" s="34"/>
      <c r="O38" s="34"/>
      <c r="P38" s="34"/>
      <c r="Q38" s="34"/>
      <c r="R38" s="35"/>
      <c r="S38" s="34"/>
      <c r="T38" s="34"/>
      <c r="U38" s="35"/>
    </row>
    <row r="39" spans="1:35" s="85" customFormat="1" ht="35.65" customHeight="1">
      <c r="B39" s="90" t="s">
        <v>18</v>
      </c>
      <c r="C39" s="90" t="s">
        <v>26</v>
      </c>
      <c r="D39" s="28" t="s">
        <v>27</v>
      </c>
      <c r="E39" s="91">
        <v>3937</v>
      </c>
      <c r="F39" s="91">
        <v>3906</v>
      </c>
      <c r="G39" s="91">
        <v>3876</v>
      </c>
      <c r="H39" s="91">
        <v>3845</v>
      </c>
      <c r="I39" s="91">
        <v>3814</v>
      </c>
      <c r="J39" s="91">
        <v>3783</v>
      </c>
      <c r="K39" s="91">
        <v>3752</v>
      </c>
      <c r="L39" s="91">
        <v>24465</v>
      </c>
      <c r="M39" s="29">
        <f>E39+F39+G39+H39+I39+J39+K39+L39</f>
        <v>51378</v>
      </c>
      <c r="R39" s="86"/>
      <c r="U39" s="86"/>
    </row>
    <row r="40" spans="1:35" s="85" customFormat="1" ht="35.65" customHeight="1">
      <c r="B40" s="90" t="s">
        <v>18</v>
      </c>
      <c r="C40" s="90" t="s">
        <v>28</v>
      </c>
      <c r="D40" s="28" t="s">
        <v>29</v>
      </c>
      <c r="E40" s="91">
        <v>5652</v>
      </c>
      <c r="F40" s="91">
        <v>5543</v>
      </c>
      <c r="G40" s="91">
        <v>5435</v>
      </c>
      <c r="H40" s="91">
        <v>5326</v>
      </c>
      <c r="I40" s="91">
        <v>5217</v>
      </c>
      <c r="J40" s="91">
        <v>5109</v>
      </c>
      <c r="K40" s="91">
        <v>5000</v>
      </c>
      <c r="L40" s="91">
        <v>22194</v>
      </c>
      <c r="M40" s="29">
        <f t="shared" ref="M40:M47" si="2">E40+F40+G40+H40+I40+J40+K40+L40</f>
        <v>59476</v>
      </c>
      <c r="R40" s="86"/>
      <c r="U40" s="86"/>
    </row>
    <row r="41" spans="1:35" s="85" customFormat="1" ht="24.4" customHeight="1">
      <c r="B41" s="90" t="s">
        <v>18</v>
      </c>
      <c r="C41" s="90" t="s">
        <v>30</v>
      </c>
      <c r="D41" s="28" t="s">
        <v>31</v>
      </c>
      <c r="E41" s="91">
        <v>31410</v>
      </c>
      <c r="F41" s="91">
        <v>31200</v>
      </c>
      <c r="G41" s="91">
        <v>30991</v>
      </c>
      <c r="H41" s="91">
        <v>30782</v>
      </c>
      <c r="I41" s="91">
        <v>30572</v>
      </c>
      <c r="J41" s="91">
        <v>30363</v>
      </c>
      <c r="K41" s="91">
        <v>30154</v>
      </c>
      <c r="L41" s="91">
        <v>473924</v>
      </c>
      <c r="M41" s="29">
        <f t="shared" si="2"/>
        <v>689396</v>
      </c>
      <c r="R41" s="86"/>
      <c r="U41" s="86"/>
    </row>
    <row r="42" spans="1:35" s="85" customFormat="1" ht="35.65" customHeight="1">
      <c r="B42" s="90" t="s">
        <v>18</v>
      </c>
      <c r="C42" s="90" t="s">
        <v>32</v>
      </c>
      <c r="D42" s="28" t="s">
        <v>27</v>
      </c>
      <c r="E42" s="91">
        <v>4135</v>
      </c>
      <c r="F42" s="91">
        <v>4103</v>
      </c>
      <c r="G42" s="91">
        <v>1070</v>
      </c>
      <c r="H42" s="91">
        <v>4038</v>
      </c>
      <c r="I42" s="91">
        <v>4006</v>
      </c>
      <c r="J42" s="91">
        <v>3973</v>
      </c>
      <c r="K42" s="91">
        <v>3941</v>
      </c>
      <c r="L42" s="91">
        <v>28882</v>
      </c>
      <c r="M42" s="29">
        <f t="shared" si="2"/>
        <v>54148</v>
      </c>
      <c r="R42" s="86"/>
      <c r="U42" s="86"/>
    </row>
    <row r="43" spans="1:35" s="85" customFormat="1" ht="24.4" customHeight="1">
      <c r="B43" s="90" t="s">
        <v>18</v>
      </c>
      <c r="C43" s="90" t="s">
        <v>33</v>
      </c>
      <c r="D43" s="28" t="s">
        <v>27</v>
      </c>
      <c r="E43" s="91">
        <v>3620</v>
      </c>
      <c r="F43" s="91">
        <v>3592</v>
      </c>
      <c r="G43" s="91">
        <v>3563</v>
      </c>
      <c r="H43" s="91">
        <v>3535</v>
      </c>
      <c r="I43" s="91">
        <v>3507</v>
      </c>
      <c r="J43" s="91">
        <v>3479</v>
      </c>
      <c r="K43" s="91">
        <v>3450</v>
      </c>
      <c r="L43" s="91">
        <v>22513</v>
      </c>
      <c r="M43" s="29">
        <f t="shared" si="2"/>
        <v>47259</v>
      </c>
      <c r="R43" s="86"/>
      <c r="U43" s="86"/>
    </row>
    <row r="44" spans="1:35" s="85" customFormat="1" ht="24.4" customHeight="1">
      <c r="B44" s="90" t="s">
        <v>18</v>
      </c>
      <c r="C44" s="90" t="s">
        <v>34</v>
      </c>
      <c r="D44" s="28" t="s">
        <v>35</v>
      </c>
      <c r="E44" s="91">
        <v>12465</v>
      </c>
      <c r="F44" s="91">
        <v>12410</v>
      </c>
      <c r="G44" s="91">
        <v>12355</v>
      </c>
      <c r="H44" s="91">
        <v>12300</v>
      </c>
      <c r="I44" s="91">
        <v>12245</v>
      </c>
      <c r="J44" s="91">
        <v>12190</v>
      </c>
      <c r="K44" s="91">
        <v>12136</v>
      </c>
      <c r="L44" s="91">
        <v>248348</v>
      </c>
      <c r="M44" s="29">
        <f t="shared" si="2"/>
        <v>334449</v>
      </c>
      <c r="R44" s="86"/>
      <c r="U44" s="86"/>
    </row>
    <row r="45" spans="1:35" s="85" customFormat="1" ht="35.65" customHeight="1">
      <c r="B45" s="90" t="s">
        <v>18</v>
      </c>
      <c r="C45" s="90" t="s">
        <v>36</v>
      </c>
      <c r="D45" s="28" t="s">
        <v>37</v>
      </c>
      <c r="E45" s="91">
        <v>6259</v>
      </c>
      <c r="F45" s="91">
        <v>6226</v>
      </c>
      <c r="G45" s="91">
        <v>6193</v>
      </c>
      <c r="H45" s="91">
        <v>6159</v>
      </c>
      <c r="I45" s="91">
        <v>6126</v>
      </c>
      <c r="J45" s="91">
        <v>6093</v>
      </c>
      <c r="K45" s="91">
        <v>6060</v>
      </c>
      <c r="L45" s="91">
        <v>47281</v>
      </c>
      <c r="M45" s="29">
        <f t="shared" si="2"/>
        <v>90397</v>
      </c>
      <c r="R45" s="86"/>
      <c r="U45" s="86"/>
    </row>
    <row r="46" spans="1:35" s="85" customFormat="1" ht="24.4" customHeight="1">
      <c r="B46" s="90" t="s">
        <v>18</v>
      </c>
      <c r="C46" s="90" t="s">
        <v>38</v>
      </c>
      <c r="D46" s="28" t="s">
        <v>37</v>
      </c>
      <c r="E46" s="91">
        <v>3875</v>
      </c>
      <c r="F46" s="91">
        <v>3854</v>
      </c>
      <c r="G46" s="91">
        <v>3834</v>
      </c>
      <c r="H46" s="91">
        <v>3813</v>
      </c>
      <c r="I46" s="91">
        <v>3793</v>
      </c>
      <c r="J46" s="91">
        <v>3772</v>
      </c>
      <c r="K46" s="91">
        <v>3752</v>
      </c>
      <c r="L46" s="91">
        <v>29275</v>
      </c>
      <c r="M46" s="29">
        <f t="shared" si="2"/>
        <v>55968</v>
      </c>
      <c r="R46" s="86"/>
      <c r="U46" s="86"/>
    </row>
    <row r="47" spans="1:35" s="89" customFormat="1" ht="24" customHeight="1">
      <c r="A47" s="88"/>
      <c r="B47" s="87" t="s">
        <v>39</v>
      </c>
      <c r="C47" s="87" t="s">
        <v>40</v>
      </c>
      <c r="D47" s="92" t="s">
        <v>41</v>
      </c>
      <c r="E47" s="91">
        <v>39627</v>
      </c>
      <c r="F47" s="91">
        <v>39761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29">
        <f t="shared" si="2"/>
        <v>79388</v>
      </c>
      <c r="N47" s="85"/>
      <c r="O47" s="85"/>
      <c r="P47" s="85"/>
      <c r="Q47" s="85"/>
      <c r="R47" s="86"/>
      <c r="S47" s="85"/>
      <c r="T47" s="85"/>
      <c r="U47" s="86"/>
    </row>
    <row r="48" spans="1:35" s="85" customFormat="1" ht="24.4" customHeight="1">
      <c r="B48" s="90" t="s">
        <v>18</v>
      </c>
      <c r="C48" s="90" t="s">
        <v>34</v>
      </c>
      <c r="D48" s="28" t="s">
        <v>86</v>
      </c>
      <c r="E48" s="91">
        <v>1025</v>
      </c>
      <c r="F48" s="91">
        <v>2460</v>
      </c>
      <c r="G48" s="91">
        <v>7764</v>
      </c>
      <c r="H48" s="91">
        <v>9498</v>
      </c>
      <c r="I48" s="91">
        <v>9410</v>
      </c>
      <c r="J48" s="91">
        <v>9322</v>
      </c>
      <c r="K48" s="91">
        <v>9235</v>
      </c>
      <c r="L48" s="91">
        <v>189899</v>
      </c>
      <c r="M48" s="29">
        <f>E48+F48+G48+H48+I48+J48+K48+L48</f>
        <v>238613</v>
      </c>
      <c r="R48" s="86"/>
      <c r="U48" s="86"/>
    </row>
    <row r="49" spans="2:34" ht="15.2" customHeight="1">
      <c r="B49" s="67" t="s">
        <v>24</v>
      </c>
      <c r="C49" s="64" t="s">
        <v>0</v>
      </c>
      <c r="D49" s="64" t="s">
        <v>0</v>
      </c>
      <c r="E49" s="65">
        <f>E39+E40+E41+E42+E43+E44+E45+E46+E47+E48</f>
        <v>112005</v>
      </c>
      <c r="F49" s="65">
        <f>F39+F40+F41+F42+F43+F44+F45+F46+F47+F48</f>
        <v>113055</v>
      </c>
      <c r="G49" s="65">
        <f t="shared" ref="G49:L49" si="3">G39+G40+G41+G42+G43+G44+G45+G46+G47+G48</f>
        <v>75081</v>
      </c>
      <c r="H49" s="65">
        <f t="shared" si="3"/>
        <v>79296</v>
      </c>
      <c r="I49" s="65">
        <f t="shared" si="3"/>
        <v>78690</v>
      </c>
      <c r="J49" s="65">
        <f t="shared" si="3"/>
        <v>78084</v>
      </c>
      <c r="K49" s="65">
        <f t="shared" si="3"/>
        <v>77480</v>
      </c>
      <c r="L49" s="65">
        <f t="shared" si="3"/>
        <v>1086781</v>
      </c>
      <c r="M49" s="65">
        <f>E49+F49+G49+H49+I49+J49+K49+L49</f>
        <v>1700472</v>
      </c>
    </row>
    <row r="50" spans="2:34" ht="15.2" customHeight="1">
      <c r="B50" s="41"/>
      <c r="C50" s="41"/>
      <c r="D50" s="41"/>
      <c r="E50" s="39"/>
      <c r="F50" s="39"/>
      <c r="G50" s="39"/>
      <c r="H50" s="39"/>
      <c r="I50" s="39"/>
      <c r="J50" s="39"/>
      <c r="K50" s="39"/>
      <c r="L50" s="39"/>
      <c r="M50" s="42"/>
    </row>
    <row r="51" spans="2:34" ht="30.75" customHeight="1">
      <c r="B51" s="43" t="s">
        <v>42</v>
      </c>
      <c r="C51" s="28" t="s">
        <v>0</v>
      </c>
      <c r="D51" s="28" t="s">
        <v>0</v>
      </c>
      <c r="E51" s="44"/>
      <c r="F51" s="44"/>
      <c r="G51" s="44"/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29">
        <f>E51+F51+G51+H51+I51+J51+K51+L51</f>
        <v>0</v>
      </c>
    </row>
    <row r="52" spans="2:34" ht="15.2" customHeight="1">
      <c r="B52" s="45"/>
      <c r="C52" s="45"/>
      <c r="D52" s="45"/>
      <c r="E52" s="39"/>
      <c r="F52" s="39"/>
      <c r="G52" s="39"/>
      <c r="H52" s="39"/>
      <c r="I52" s="39"/>
      <c r="J52" s="39"/>
      <c r="K52" s="39"/>
      <c r="L52" s="39"/>
      <c r="M52" s="46"/>
    </row>
    <row r="53" spans="2:34" ht="15.2" customHeight="1">
      <c r="B53" s="67" t="s">
        <v>43</v>
      </c>
      <c r="C53" s="68"/>
      <c r="D53" s="69"/>
      <c r="E53" s="65">
        <f>E51+E49+E36</f>
        <v>1569147</v>
      </c>
      <c r="F53" s="65">
        <f>F51+F49+F36</f>
        <v>1826264</v>
      </c>
      <c r="G53" s="65">
        <f t="shared" ref="G53:AH53" si="4">G51+G49+G36</f>
        <v>1605342</v>
      </c>
      <c r="H53" s="65">
        <f t="shared" si="4"/>
        <v>1490437</v>
      </c>
      <c r="I53" s="65">
        <f t="shared" si="4"/>
        <v>1458003</v>
      </c>
      <c r="J53" s="65">
        <f t="shared" si="4"/>
        <v>1427704</v>
      </c>
      <c r="K53" s="65">
        <f t="shared" si="4"/>
        <v>1307704</v>
      </c>
      <c r="L53" s="65">
        <f t="shared" si="4"/>
        <v>15493429</v>
      </c>
      <c r="M53" s="65">
        <f t="shared" si="4"/>
        <v>28376874</v>
      </c>
      <c r="N53" s="65" t="e">
        <f t="shared" si="4"/>
        <v>#REF!</v>
      </c>
      <c r="O53" s="65" t="e">
        <f t="shared" si="4"/>
        <v>#REF!</v>
      </c>
      <c r="P53" s="65" t="e">
        <f t="shared" si="4"/>
        <v>#REF!</v>
      </c>
      <c r="Q53" s="65" t="e">
        <f t="shared" si="4"/>
        <v>#REF!</v>
      </c>
      <c r="R53" s="65" t="e">
        <f t="shared" si="4"/>
        <v>#REF!</v>
      </c>
      <c r="S53" s="65" t="e">
        <f t="shared" si="4"/>
        <v>#REF!</v>
      </c>
      <c r="T53" s="65" t="e">
        <f t="shared" si="4"/>
        <v>#REF!</v>
      </c>
      <c r="U53" s="65" t="e">
        <f t="shared" si="4"/>
        <v>#REF!</v>
      </c>
      <c r="V53" s="65" t="e">
        <f t="shared" si="4"/>
        <v>#REF!</v>
      </c>
      <c r="W53" s="65" t="e">
        <f t="shared" si="4"/>
        <v>#REF!</v>
      </c>
      <c r="X53" s="65" t="e">
        <f t="shared" si="4"/>
        <v>#REF!</v>
      </c>
      <c r="Y53" s="65" t="e">
        <f t="shared" si="4"/>
        <v>#REF!</v>
      </c>
      <c r="Z53" s="65" t="e">
        <f t="shared" si="4"/>
        <v>#REF!</v>
      </c>
      <c r="AA53" s="65" t="e">
        <f t="shared" si="4"/>
        <v>#REF!</v>
      </c>
      <c r="AB53" s="65" t="e">
        <f t="shared" si="4"/>
        <v>#REF!</v>
      </c>
      <c r="AC53" s="65" t="e">
        <f t="shared" si="4"/>
        <v>#REF!</v>
      </c>
      <c r="AD53" s="65" t="e">
        <f t="shared" si="4"/>
        <v>#REF!</v>
      </c>
      <c r="AE53" s="65" t="e">
        <f t="shared" si="4"/>
        <v>#REF!</v>
      </c>
      <c r="AF53" s="65" t="e">
        <f t="shared" si="4"/>
        <v>#REF!</v>
      </c>
      <c r="AG53" s="65" t="e">
        <f t="shared" si="4"/>
        <v>#REF!</v>
      </c>
      <c r="AH53" s="65" t="e">
        <f t="shared" si="4"/>
        <v>#REF!</v>
      </c>
    </row>
    <row r="54" spans="2:34" ht="15.2" customHeight="1">
      <c r="B54" s="47"/>
      <c r="C54" s="47"/>
      <c r="D54" s="47"/>
      <c r="E54" s="39"/>
      <c r="F54" s="39"/>
      <c r="G54" s="39"/>
      <c r="H54" s="39"/>
      <c r="I54" s="39"/>
      <c r="J54" s="39"/>
      <c r="K54" s="39"/>
      <c r="L54" s="39"/>
      <c r="M54" s="48"/>
    </row>
    <row r="55" spans="2:34" ht="18.75" customHeight="1">
      <c r="B55" s="93" t="s">
        <v>44</v>
      </c>
      <c r="C55" s="93"/>
      <c r="D55" s="93"/>
      <c r="E55" s="49">
        <f>E53/M57*100</f>
        <v>6.8120931848722659</v>
      </c>
      <c r="F55" s="49">
        <f>F53/M57*100</f>
        <v>7.928307894784596</v>
      </c>
      <c r="G55" s="49">
        <f>G53/M57*100</f>
        <v>6.9692255076096847</v>
      </c>
      <c r="H55" s="49">
        <f>H53/M57*100</f>
        <v>6.4703917033786293</v>
      </c>
      <c r="I55" s="49">
        <f>I53/M57*100</f>
        <v>6.3295869028353104</v>
      </c>
      <c r="J55" s="49">
        <f>J53/M57*100</f>
        <v>6.1980507169913812</v>
      </c>
      <c r="K55" s="49">
        <f>K53/M57*100</f>
        <v>5.6770981343559281</v>
      </c>
      <c r="L55" s="50" t="s">
        <v>0</v>
      </c>
      <c r="M55" s="50" t="s">
        <v>0</v>
      </c>
    </row>
    <row r="56" spans="2:34" ht="15.2" customHeight="1">
      <c r="B56" s="51"/>
      <c r="C56" s="52"/>
      <c r="D56" s="52"/>
      <c r="E56" s="53"/>
      <c r="F56" s="53"/>
      <c r="G56" s="53"/>
      <c r="H56" s="53"/>
      <c r="I56" s="53"/>
      <c r="J56" s="53"/>
      <c r="K56" s="53"/>
      <c r="L56" s="53"/>
      <c r="M56" s="54"/>
    </row>
    <row r="57" spans="2:34" ht="48" customHeight="1">
      <c r="B57" s="94" t="s">
        <v>45</v>
      </c>
      <c r="C57" s="95"/>
      <c r="D57" s="96"/>
      <c r="E57" s="55"/>
      <c r="F57" s="56"/>
      <c r="G57" s="56"/>
      <c r="H57" s="56"/>
      <c r="I57" s="56"/>
      <c r="J57" s="56"/>
      <c r="K57" s="56"/>
      <c r="L57" s="57"/>
      <c r="M57" s="70">
        <v>23034726</v>
      </c>
    </row>
    <row r="58" spans="2:34">
      <c r="B58" s="58"/>
      <c r="C58" s="59"/>
      <c r="D58" s="59"/>
      <c r="E58" s="60"/>
      <c r="F58" s="60"/>
      <c r="G58" s="60"/>
      <c r="H58" s="60"/>
      <c r="I58" s="60"/>
      <c r="J58" s="60"/>
      <c r="K58" s="60"/>
      <c r="L58" s="60"/>
      <c r="M58" s="61"/>
      <c r="R58" s="4"/>
      <c r="U58" s="4"/>
    </row>
    <row r="59" spans="2:34">
      <c r="B59" s="62"/>
      <c r="C59" s="63"/>
      <c r="D59" s="63"/>
    </row>
    <row r="60" spans="2:34">
      <c r="B60" s="62"/>
      <c r="C60" s="63"/>
      <c r="D60" s="63"/>
    </row>
    <row r="61" spans="2:34">
      <c r="B61" s="63"/>
      <c r="C61" s="63"/>
      <c r="D61" s="63"/>
    </row>
    <row r="62" spans="2:34" ht="42.6" customHeight="1">
      <c r="B62" s="97"/>
      <c r="C62" s="97"/>
    </row>
  </sheetData>
  <sheetProtection selectLockedCells="1" selectUnlockedCells="1"/>
  <mergeCells count="15">
    <mergeCell ref="E9:M9"/>
    <mergeCell ref="J6:M6"/>
    <mergeCell ref="J7:M7"/>
    <mergeCell ref="B1:E2"/>
    <mergeCell ref="F1:M1"/>
    <mergeCell ref="F2:M2"/>
    <mergeCell ref="J4:M4"/>
    <mergeCell ref="J5:M5"/>
    <mergeCell ref="K3:M3"/>
    <mergeCell ref="B55:D55"/>
    <mergeCell ref="B57:D57"/>
    <mergeCell ref="B62:C62"/>
    <mergeCell ref="B9:B10"/>
    <mergeCell ref="C9:C10"/>
    <mergeCell ref="D9:D10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2018-12-14T06:44:01Z</cp:lastPrinted>
  <dcterms:created xsi:type="dcterms:W3CDTF">2018-01-09T15:40:24Z</dcterms:created>
  <dcterms:modified xsi:type="dcterms:W3CDTF">2020-12-16T14:53:20Z</dcterms:modified>
</cp:coreProperties>
</file>