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\"/>
    </mc:Choice>
  </mc:AlternateContent>
  <bookViews>
    <workbookView xWindow="0" yWindow="0" windowWidth="25440" windowHeight="72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7" i="1" l="1"/>
  <c r="C38" i="1"/>
  <c r="C60" i="1"/>
  <c r="C59" i="1"/>
  <c r="C26" i="1"/>
  <c r="C29" i="1"/>
  <c r="C25" i="1"/>
  <c r="C32" i="1"/>
  <c r="C36" i="1"/>
  <c r="C41" i="1"/>
  <c r="C43" i="1"/>
  <c r="C47" i="1"/>
  <c r="C49" i="1"/>
  <c r="C55" i="1"/>
  <c r="C57" i="1"/>
  <c r="C81" i="1"/>
  <c r="C79" i="1"/>
  <c r="C87" i="1"/>
  <c r="C86" i="1"/>
  <c r="C93" i="1"/>
  <c r="C90" i="1"/>
  <c r="C85" i="1"/>
  <c r="C97" i="1"/>
  <c r="C99" i="1"/>
  <c r="C105" i="1"/>
  <c r="C112" i="1"/>
  <c r="C22" i="1"/>
  <c r="C21" i="1"/>
  <c r="C20" i="1"/>
  <c r="C40" i="1"/>
</calcChain>
</file>

<file path=xl/sharedStrings.xml><?xml version="1.0" encoding="utf-8"?>
<sst xmlns="http://schemas.openxmlformats.org/spreadsheetml/2006/main" count="194" uniqueCount="192">
  <si>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</si>
  <si>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</si>
  <si>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</si>
  <si>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</si>
  <si>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</si>
  <si>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</si>
  <si>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</si>
  <si>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</si>
  <si>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</si>
  <si>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</si>
  <si>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</si>
  <si>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</si>
  <si>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</si>
  <si>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</si>
  <si>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</si>
  <si>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</si>
  <si>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</si>
  <si>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</si>
  <si>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</si>
  <si>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</si>
  <si>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</si>
  <si>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</si>
  <si>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</si>
  <si>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</si>
  <si>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</si>
  <si>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</si>
  <si>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</si>
  <si>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</si>
  <si>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</si>
  <si>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</si>
  <si>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</si>
  <si>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</si>
  <si>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</si>
  <si>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</si>
  <si>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</si>
  <si>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</si>
  <si>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</si>
  <si>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</si>
  <si>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</si>
  <si>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</si>
  <si>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</si>
  <si>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</si>
  <si>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</si>
  <si>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</si>
  <si>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</si>
  <si>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</si>
  <si>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</si>
  <si>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</si>
  <si>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</si>
  <si>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</si>
  <si>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</si>
  <si>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</si>
  <si>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</si>
  <si>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</si>
  <si>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</si>
  <si>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</si>
  <si>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</si>
  <si>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</si>
  <si>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</si>
  <si>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</si>
  <si>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</si>
  <si>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</si>
  <si>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</si>
  <si>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</si>
  <si>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</si>
  <si>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</si>
  <si>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</si>
  <si>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</si>
  <si>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</si>
  <si>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</si>
  <si>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</si>
  <si>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</si>
  <si>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</si>
  <si>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</si>
  <si>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</si>
  <si>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</si>
  <si>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</si>
  <si>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</si>
  <si>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</si>
  <si>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</si>
  <si>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</si>
  <si>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</si>
  <si>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</si>
  <si>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</si>
  <si>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</si>
  <si>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</si>
  <si>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</si>
  <si>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</si>
  <si>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</si>
  <si>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</si>
  <si>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</si>
  <si>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</si>
  <si>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</si>
  <si>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</si>
  <si>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</si>
  <si>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</si>
  <si>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</si>
  <si>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</si>
  <si>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</si>
  <si>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</si>
  <si>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</si>
  <si>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</si>
  <si>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</si>
  <si>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</si>
  <si>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</si>
  <si>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</si>
  <si>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</si>
  <si>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</si>
  <si>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</si>
  <si>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</si>
  <si>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</si>
  <si>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</si>
  <si>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</si>
  <si>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</si>
  <si>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</si>
  <si>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</si>
  <si>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</si>
  <si>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</si>
  <si>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</si>
  <si>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</si>
  <si>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</si>
  <si>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</si>
  <si>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</si>
  <si>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</si>
  <si>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</si>
  <si>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</si>
  <si>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</si>
  <si>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</si>
  <si>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</si>
  <si>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</si>
  <si>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</si>
  <si>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</si>
  <si>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</si>
  <si>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</si>
  <si>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</si>
  <si>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</si>
  <si>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</si>
  <si>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</si>
  <si>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</si>
  <si>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</si>
  <si>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</si>
  <si>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</si>
  <si>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</si>
  <si>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</si>
  <si>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</si>
  <si>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</si>
  <si>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</si>
  <si>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</si>
  <si>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</si>
  <si>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</si>
  <si>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</si>
  <si>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</si>
  <si>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</si>
  <si>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</si>
  <si>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</si>
  <si>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</si>
  <si>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</si>
  <si>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</si>
  <si>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</si>
  <si>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</si>
  <si>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</si>
  <si>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</si>
  <si>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</si>
  <si>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</si>
  <si>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</si>
  <si>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</si>
  <si>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</si>
  <si>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</si>
  <si>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</si>
  <si>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</si>
  <si>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</si>
  <si>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</si>
  <si>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</si>
  <si>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</si>
  <si>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</si>
  <si>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</si>
  <si>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</si>
  <si>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</si>
  <si>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</si>
  <si>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</si>
  <si>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</si>
  <si>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</si>
  <si>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>Pārējie ieņēmumi</t>
  </si>
  <si>
    <t>8.6.4.0</t>
  </si>
  <si>
    <t>Procentu ieņēmumi no vēl nesamaksātās pirkuma summas</t>
  </si>
  <si>
    <t>Mērķdotācija klientu apkalpošanas centram</t>
  </si>
  <si>
    <t>Mērķdotācija SAC</t>
  </si>
  <si>
    <t>21.3.9.2.</t>
  </si>
  <si>
    <t>Ieņēmumi no pacientu ienaksām un sniegtājiem rehab. un ārstniecības pakalpojumiem</t>
  </si>
  <si>
    <t xml:space="preserve">                                    Dobeles novada pašvaldības 29.07.2021</t>
  </si>
  <si>
    <t xml:space="preserve">                                                    saistošajiem noteikumiem Nr.3</t>
  </si>
  <si>
    <t>Aizdevuma atmaksa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</si>
</sst>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Arial"/>
      <family val="2"/>
      <charset val="186"/>
    </font>
    <font>
      <b/>
      <sz val="12"/>
      <name val="Times New Roman Baltic"/>
      <charset val="186"/>
    </font>
    <font>
      <sz val="12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6" fillId="0" borderId="0" xfId="0" applyFont="1"/>
    <xf numFmtId="2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7" fillId="0" borderId="0" xfId="0" applyFont="1"/>
    <xf numFmtId="2" fontId="3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8" fillId="0" borderId="0" xfId="0" applyFont="1"/>
    <xf numFmtId="2" fontId="9" fillId="0" borderId="3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0" xfId="0" applyFont="1"/>
    <xf numFmtId="2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2" fontId="3" fillId="0" borderId="9" xfId="0" applyNumberFormat="1" applyFont="1" applyBorder="1"/>
    <xf numFmtId="2" fontId="9" fillId="0" borderId="1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0" xfId="0" applyFont="1"/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2" fontId="6" fillId="0" borderId="3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2" fontId="10" fillId="0" borderId="3" xfId="0" applyNumberFormat="1" applyFont="1" applyBorder="1"/>
    <xf numFmtId="0" fontId="10" fillId="0" borderId="0" xfId="0" applyFont="1" applyBorder="1" applyAlignment="1">
      <alignment wrapText="1"/>
    </xf>
    <xf numFmtId="2" fontId="6" fillId="0" borderId="8" xfId="0" applyNumberFormat="1" applyFont="1" applyBorder="1"/>
    <xf numFmtId="0" fontId="6" fillId="0" borderId="9" xfId="0" applyFont="1" applyBorder="1" applyAlignment="1">
      <alignment wrapText="1"/>
    </xf>
    <xf numFmtId="0" fontId="9" fillId="0" borderId="0" xfId="0" applyFont="1"/>
    <xf numFmtId="2" fontId="6" fillId="0" borderId="8" xfId="0" applyNumberFormat="1" applyFont="1" applyBorder="1" applyAlignment="1">
      <alignment horizontal="right"/>
    </xf>
    <xf numFmtId="2" fontId="6" fillId="0" borderId="9" xfId="0" applyNumberFormat="1" applyFont="1" applyBorder="1"/>
    <xf numFmtId="2" fontId="6" fillId="0" borderId="0" xfId="0" applyNumberFormat="1" applyFont="1" applyBorder="1"/>
    <xf numFmtId="2" fontId="4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2" xfId="0" applyNumberFormat="1" applyFont="1" applyBorder="1"/>
    <xf numFmtId="2" fontId="10" fillId="0" borderId="0" xfId="0" applyNumberFormat="1" applyFont="1" applyBorder="1"/>
    <xf numFmtId="2" fontId="10" fillId="0" borderId="6" xfId="0" applyNumberFormat="1" applyFont="1" applyBorder="1" applyAlignment="1">
      <alignment horizontal="right"/>
    </xf>
    <xf numFmtId="2" fontId="10" fillId="0" borderId="7" xfId="0" applyNumberFormat="1" applyFont="1" applyBorder="1"/>
    <xf numFmtId="0" fontId="6" fillId="0" borderId="0" xfId="0" applyFont="1" applyBorder="1"/>
    <xf numFmtId="2" fontId="11" fillId="0" borderId="3" xfId="0" applyNumberFormat="1" applyFont="1" applyBorder="1" applyAlignment="1">
      <alignment horizontal="left"/>
    </xf>
    <xf numFmtId="0" fontId="11" fillId="0" borderId="0" xfId="0" applyFont="1" applyBorder="1"/>
    <xf numFmtId="2" fontId="10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0" fontId="10" fillId="0" borderId="0" xfId="0" applyFont="1" applyBorder="1"/>
    <xf numFmtId="2" fontId="11" fillId="0" borderId="0" xfId="0" applyNumberFormat="1" applyFont="1" applyBorder="1"/>
    <xf numFmtId="2" fontId="11" fillId="0" borderId="3" xfId="0" applyNumberFormat="1" applyFont="1" applyBorder="1" applyAlignment="1">
      <alignment horizontal="right"/>
    </xf>
    <xf numFmtId="49" fontId="13" fillId="0" borderId="0" xfId="0" applyNumberFormat="1" applyFont="1" applyBorder="1"/>
    <xf numFmtId="0" fontId="13" fillId="0" borderId="0" xfId="0" applyFont="1" applyBorder="1"/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9" fontId="13" fillId="0" borderId="0" xfId="0" applyNumberFormat="1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0" fontId="1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2" fontId="5" fillId="0" borderId="0" xfId="0" applyNumberFormat="1" applyFont="1" applyBorder="1"/>
    <xf numFmtId="2" fontId="6" fillId="0" borderId="10" xfId="0" applyNumberFormat="1" applyFont="1" applyBorder="1" applyAlignment="1">
      <alignment horizontal="right"/>
    </xf>
    <xf numFmtId="2" fontId="4" fillId="0" borderId="11" xfId="0" applyNumberFormat="1" applyFont="1" applyBorder="1"/>
    <xf numFmtId="2" fontId="9" fillId="0" borderId="12" xfId="0" applyNumberFormat="1" applyFont="1" applyBorder="1"/>
    <xf numFmtId="0" fontId="9" fillId="0" borderId="11" xfId="0" applyFont="1" applyBorder="1" applyAlignment="1">
      <alignment wrapText="1"/>
    </xf>
    <xf numFmtId="0" fontId="10" fillId="0" borderId="4" xfId="0" applyFont="1" applyBorder="1"/>
    <xf numFmtId="0" fontId="12" fillId="0" borderId="13" xfId="0" applyFont="1" applyBorder="1"/>
    <xf numFmtId="0" fontId="12" fillId="0" borderId="11" xfId="0" applyFont="1" applyBorder="1"/>
    <xf numFmtId="0" fontId="10" fillId="0" borderId="12" xfId="0" applyFont="1" applyBorder="1" applyAlignment="1">
      <alignment wrapText="1"/>
    </xf>
    <xf numFmtId="2" fontId="10" fillId="0" borderId="4" xfId="0" applyNumberFormat="1" applyFont="1" applyBorder="1"/>
    <xf numFmtId="0" fontId="15" fillId="0" borderId="0" xfId="0" applyFont="1"/>
    <xf numFmtId="0" fontId="16" fillId="0" borderId="0" xfId="0" applyFont="1"/>
    <xf numFmtId="2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2" borderId="5" xfId="0" applyNumberFormat="1" applyFont="1" applyFill="1" applyBorder="1"/>
    <xf numFmtId="2" fontId="19" fillId="3" borderId="0" xfId="0" applyNumberFormat="1" applyFont="1" applyFill="1"/>
    <xf numFmtId="0" fontId="6" fillId="2" borderId="8" xfId="0" applyFont="1" applyFill="1" applyBorder="1"/>
    <xf numFmtId="0" fontId="6" fillId="0" borderId="8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justify"/>
    </xf>
    <xf numFmtId="0" fontId="6" fillId="0" borderId="8" xfId="0" applyFont="1" applyBorder="1" applyAlignment="1">
      <alignment vertical="justify"/>
    </xf>
    <xf numFmtId="0" fontId="6" fillId="2" borderId="8" xfId="0" applyFont="1" applyFill="1" applyBorder="1" applyAlignment="1">
      <alignment vertical="justify"/>
    </xf>
    <xf numFmtId="0" fontId="6" fillId="0" borderId="8" xfId="0" applyFont="1" applyFill="1" applyBorder="1" applyAlignment="1">
      <alignment vertical="justify"/>
    </xf>
    <xf numFmtId="0" fontId="9" fillId="0" borderId="8" xfId="0" applyFont="1" applyFill="1" applyBorder="1" applyAlignment="1">
      <alignment vertical="justify"/>
    </xf>
    <xf numFmtId="0" fontId="9" fillId="3" borderId="8" xfId="0" applyFont="1" applyFill="1" applyBorder="1"/>
    <xf numFmtId="0" fontId="9" fillId="3" borderId="8" xfId="0" applyFont="1" applyFill="1" applyBorder="1" applyAlignment="1">
      <alignment vertical="justify"/>
    </xf>
    <xf numFmtId="0" fontId="6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9" fillId="0" borderId="8" xfId="0" applyFont="1" applyFill="1" applyBorder="1"/>
    <xf numFmtId="49" fontId="13" fillId="0" borderId="8" xfId="0" applyNumberFormat="1" applyFont="1" applyBorder="1"/>
    <xf numFmtId="0" fontId="20" fillId="3" borderId="0" xfId="0" applyFont="1" applyFill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1" xfId="0" applyFont="1" applyFill="1" applyBorder="1"/>
    <xf numFmtId="0" fontId="6" fillId="2" borderId="14" xfId="0" applyFont="1" applyFill="1" applyBorder="1"/>
    <xf numFmtId="0" fontId="6" fillId="2" borderId="6" xfId="0" applyFont="1" applyFill="1" applyBorder="1"/>
    <xf numFmtId="0" fontId="18" fillId="0" borderId="8" xfId="0" applyFont="1" applyBorder="1"/>
    <xf numFmtId="0" fontId="12" fillId="0" borderId="15" xfId="0" applyFont="1" applyBorder="1" applyAlignment="1">
      <alignment horizontal="center"/>
    </xf>
    <xf numFmtId="0" fontId="0" fillId="0" borderId="6" xfId="0" applyBorder="1" applyAlignment="1"/>
    <xf numFmtId="2" fontId="5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abSelected="1" topLeftCell="A106" zoomScale="130" zoomScaleNormal="130" workbookViewId="0">
      <selection activeCell="B124" sqref="B124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5.85546875" style="40" customWidth="1"/>
    <col min="4" max="5" width="9.140625" style="2" customWidth="1"/>
    <col min="6" max="6" width="9.140625" style="2"/>
    <col min="7" max="7" width="10.7109375" style="2" bestFit="1" customWidth="1"/>
    <col min="8" max="16384" width="9.140625" style="2"/>
  </cols>
  <sheetData>
    <row r="1" spans="1:3" ht="13.5" hidden="1" customHeight="1" x14ac:dyDescent="0.25"/>
    <row r="2" spans="1:3" hidden="1" x14ac:dyDescent="0.25"/>
    <row r="3" spans="1:3" hidden="1" x14ac:dyDescent="0.25"/>
    <row r="4" spans="1:3" hidden="1" x14ac:dyDescent="0.25"/>
    <row r="5" spans="1:3" hidden="1" x14ac:dyDescent="0.25"/>
    <row r="6" spans="1:3" hidden="1" x14ac:dyDescent="0.25"/>
    <row r="7" spans="1:3" x14ac:dyDescent="0.25">
      <c r="B7" s="122" t="s">
        <v>149</v>
      </c>
      <c r="C7" s="122"/>
    </row>
    <row r="8" spans="1:3" x14ac:dyDescent="0.25">
      <c r="B8" s="123" t="s">
        <v>189</v>
      </c>
      <c r="C8" s="123"/>
    </row>
    <row r="9" spans="1:3" x14ac:dyDescent="0.25">
      <c r="B9" s="123" t="s">
        <v>190</v>
      </c>
      <c r="C9" s="123"/>
    </row>
    <row r="10" spans="1:3" x14ac:dyDescent="0.25">
      <c r="B10" s="124" t="s">
        <v>150</v>
      </c>
      <c r="C10" s="124"/>
    </row>
    <row r="11" spans="1:3" x14ac:dyDescent="0.25">
      <c r="B11" s="124" t="s">
        <v>178</v>
      </c>
      <c r="C11" s="124"/>
    </row>
    <row r="12" spans="1:3" x14ac:dyDescent="0.25">
      <c r="B12" s="96"/>
      <c r="C12" s="111"/>
    </row>
    <row r="14" spans="1:3" s="3" customFormat="1" x14ac:dyDescent="0.25">
      <c r="B14" s="2"/>
      <c r="C14" s="40"/>
    </row>
    <row r="15" spans="1:3" s="3" customFormat="1" ht="18.75" x14ac:dyDescent="0.3">
      <c r="A15" s="119" t="s">
        <v>177</v>
      </c>
      <c r="B15" s="119"/>
      <c r="C15" s="50"/>
    </row>
    <row r="16" spans="1:3" s="3" customFormat="1" x14ac:dyDescent="0.25">
      <c r="A16" s="1"/>
      <c r="B16" s="1"/>
      <c r="C16" s="18"/>
    </row>
    <row r="17" spans="1:3" s="6" customFormat="1" ht="15.75" customHeight="1" x14ac:dyDescent="0.25">
      <c r="A17" s="4" t="s">
        <v>0</v>
      </c>
      <c r="B17" s="5"/>
      <c r="C17" s="120">
        <v>2021</v>
      </c>
    </row>
    <row r="18" spans="1:3" s="6" customFormat="1" x14ac:dyDescent="0.25">
      <c r="A18" s="7" t="s">
        <v>1</v>
      </c>
      <c r="B18" s="8" t="s">
        <v>2</v>
      </c>
      <c r="C18" s="121"/>
    </row>
    <row r="19" spans="1:3" s="6" customFormat="1" ht="16.5" thickBot="1" x14ac:dyDescent="0.3">
      <c r="A19" s="7" t="s">
        <v>3</v>
      </c>
      <c r="B19" s="9"/>
      <c r="C19" s="112" t="s">
        <v>151</v>
      </c>
    </row>
    <row r="20" spans="1:3" s="6" customFormat="1" ht="16.5" thickBot="1" x14ac:dyDescent="0.3">
      <c r="A20" s="94" t="s">
        <v>4</v>
      </c>
      <c r="B20" s="95" t="s">
        <v>5</v>
      </c>
      <c r="C20" s="97">
        <f>C21+C40+C85+C59+C79+C57</f>
        <v>40299587</v>
      </c>
    </row>
    <row r="21" spans="1:3" s="3" customFormat="1" x14ac:dyDescent="0.25">
      <c r="A21" s="86" t="s">
        <v>6</v>
      </c>
      <c r="B21" s="87" t="s">
        <v>7</v>
      </c>
      <c r="C21" s="97">
        <f>C22+C25+C36+C38</f>
        <v>19502839</v>
      </c>
    </row>
    <row r="22" spans="1:3" s="13" customFormat="1" x14ac:dyDescent="0.25">
      <c r="A22" s="11" t="s">
        <v>8</v>
      </c>
      <c r="B22" s="12" t="s">
        <v>9</v>
      </c>
      <c r="C22" s="98">
        <f>C23+C24</f>
        <v>16001611</v>
      </c>
    </row>
    <row r="23" spans="1:3" s="16" customFormat="1" x14ac:dyDescent="0.25">
      <c r="A23" s="14" t="s">
        <v>10</v>
      </c>
      <c r="B23" s="15" t="s">
        <v>179</v>
      </c>
      <c r="C23" s="99">
        <v>232779</v>
      </c>
    </row>
    <row r="24" spans="1:3" s="19" customFormat="1" ht="15" x14ac:dyDescent="0.25">
      <c r="A24" s="17" t="s">
        <v>11</v>
      </c>
      <c r="B24" s="18" t="s">
        <v>180</v>
      </c>
      <c r="C24" s="99">
        <v>15768832</v>
      </c>
    </row>
    <row r="25" spans="1:3" s="13" customFormat="1" x14ac:dyDescent="0.25">
      <c r="A25" s="20" t="s">
        <v>12</v>
      </c>
      <c r="B25" s="21" t="s">
        <v>13</v>
      </c>
      <c r="C25" s="98">
        <f>C26+C29+C32+C35</f>
        <v>3402611</v>
      </c>
    </row>
    <row r="26" spans="1:3" s="16" customFormat="1" x14ac:dyDescent="0.25">
      <c r="A26" s="20" t="s">
        <v>14</v>
      </c>
      <c r="B26" s="21" t="s">
        <v>15</v>
      </c>
      <c r="C26" s="98">
        <f>C27+C28</f>
        <v>2821549</v>
      </c>
    </row>
    <row r="27" spans="1:3" s="19" customFormat="1" ht="15" x14ac:dyDescent="0.25">
      <c r="A27" s="17" t="s">
        <v>16</v>
      </c>
      <c r="B27" s="18" t="s">
        <v>17</v>
      </c>
      <c r="C27" s="99">
        <v>2639649</v>
      </c>
    </row>
    <row r="28" spans="1:3" s="19" customFormat="1" x14ac:dyDescent="0.25">
      <c r="A28" s="14" t="s">
        <v>18</v>
      </c>
      <c r="B28" s="22" t="s">
        <v>19</v>
      </c>
      <c r="C28" s="99">
        <v>181900</v>
      </c>
    </row>
    <row r="29" spans="1:3" s="19" customFormat="1" x14ac:dyDescent="0.25">
      <c r="A29" s="20" t="s">
        <v>20</v>
      </c>
      <c r="B29" s="76" t="s">
        <v>21</v>
      </c>
      <c r="C29" s="98">
        <f>C30+C31</f>
        <v>391644</v>
      </c>
    </row>
    <row r="30" spans="1:3" s="19" customFormat="1" ht="15" x14ac:dyDescent="0.25">
      <c r="A30" s="23" t="s">
        <v>22</v>
      </c>
      <c r="B30" s="77" t="s">
        <v>23</v>
      </c>
      <c r="C30" s="99">
        <v>365134</v>
      </c>
    </row>
    <row r="31" spans="1:3" s="19" customFormat="1" ht="15" x14ac:dyDescent="0.25">
      <c r="A31" s="24" t="s">
        <v>24</v>
      </c>
      <c r="B31" s="78" t="s">
        <v>157</v>
      </c>
      <c r="C31" s="100">
        <v>26510</v>
      </c>
    </row>
    <row r="32" spans="1:3" s="19" customFormat="1" x14ac:dyDescent="0.25">
      <c r="A32" s="20" t="s">
        <v>139</v>
      </c>
      <c r="B32" s="76" t="s">
        <v>138</v>
      </c>
      <c r="C32" s="98">
        <f>C33+C34</f>
        <v>139418</v>
      </c>
    </row>
    <row r="33" spans="1:3" s="19" customFormat="1" ht="15" x14ac:dyDescent="0.25">
      <c r="A33" s="23" t="s">
        <v>140</v>
      </c>
      <c r="B33" s="77" t="s">
        <v>142</v>
      </c>
      <c r="C33" s="99">
        <v>122138</v>
      </c>
    </row>
    <row r="34" spans="1:3" s="19" customFormat="1" ht="18.75" customHeight="1" x14ac:dyDescent="0.25">
      <c r="A34" s="24" t="s">
        <v>141</v>
      </c>
      <c r="B34" s="25" t="s">
        <v>143</v>
      </c>
      <c r="C34" s="100">
        <v>17280</v>
      </c>
    </row>
    <row r="35" spans="1:3" s="19" customFormat="1" ht="15" x14ac:dyDescent="0.25">
      <c r="A35" s="24" t="s">
        <v>12</v>
      </c>
      <c r="B35" s="25" t="s">
        <v>154</v>
      </c>
      <c r="C35" s="100">
        <v>50000</v>
      </c>
    </row>
    <row r="36" spans="1:3" s="19" customFormat="1" ht="14.25" x14ac:dyDescent="0.2">
      <c r="A36" s="26" t="s">
        <v>25</v>
      </c>
      <c r="B36" s="27" t="s">
        <v>26</v>
      </c>
      <c r="C36" s="101">
        <f>C37</f>
        <v>18000</v>
      </c>
    </row>
    <row r="37" spans="1:3" s="19" customFormat="1" ht="15" x14ac:dyDescent="0.25">
      <c r="A37" s="24" t="s">
        <v>27</v>
      </c>
      <c r="B37" s="25" t="s">
        <v>28</v>
      </c>
      <c r="C37" s="100">
        <v>18000</v>
      </c>
    </row>
    <row r="38" spans="1:3" s="19" customFormat="1" ht="14.25" x14ac:dyDescent="0.2">
      <c r="A38" s="26" t="s">
        <v>170</v>
      </c>
      <c r="B38" s="27" t="s">
        <v>171</v>
      </c>
      <c r="C38" s="101">
        <f>C39</f>
        <v>80617</v>
      </c>
    </row>
    <row r="39" spans="1:3" s="19" customFormat="1" ht="15" x14ac:dyDescent="0.25">
      <c r="A39" s="24" t="s">
        <v>172</v>
      </c>
      <c r="B39" s="25" t="s">
        <v>173</v>
      </c>
      <c r="C39" s="100">
        <v>80617</v>
      </c>
    </row>
    <row r="40" spans="1:3" s="19" customFormat="1" x14ac:dyDescent="0.25">
      <c r="A40" s="88" t="s">
        <v>29</v>
      </c>
      <c r="B40" s="89" t="s">
        <v>30</v>
      </c>
      <c r="C40" s="102">
        <f>C41+C43+C46+C47+C55+C54+C53+C49</f>
        <v>1732941</v>
      </c>
    </row>
    <row r="41" spans="1:3" s="19" customFormat="1" ht="14.25" x14ac:dyDescent="0.2">
      <c r="A41" s="28" t="s">
        <v>159</v>
      </c>
      <c r="B41" s="29" t="s">
        <v>161</v>
      </c>
      <c r="C41" s="101">
        <f>C42</f>
        <v>14995</v>
      </c>
    </row>
    <row r="42" spans="1:3" s="19" customFormat="1" ht="15" x14ac:dyDescent="0.25">
      <c r="A42" s="23" t="s">
        <v>160</v>
      </c>
      <c r="B42" s="30" t="s">
        <v>161</v>
      </c>
      <c r="C42" s="100">
        <v>14995</v>
      </c>
    </row>
    <row r="43" spans="1:3" s="19" customFormat="1" ht="14.25" x14ac:dyDescent="0.2">
      <c r="A43" s="28" t="s">
        <v>31</v>
      </c>
      <c r="B43" s="29" t="s">
        <v>32</v>
      </c>
      <c r="C43" s="101">
        <f>C44+C45</f>
        <v>3000</v>
      </c>
    </row>
    <row r="44" spans="1:3" s="19" customFormat="1" ht="18" customHeight="1" x14ac:dyDescent="0.25">
      <c r="A44" s="23" t="s">
        <v>183</v>
      </c>
      <c r="B44" s="30" t="s">
        <v>184</v>
      </c>
      <c r="C44" s="100">
        <v>3000</v>
      </c>
    </row>
    <row r="45" spans="1:3" s="19" customFormat="1" ht="15" x14ac:dyDescent="0.25">
      <c r="A45" s="23" t="s">
        <v>33</v>
      </c>
      <c r="B45" s="30" t="s">
        <v>34</v>
      </c>
      <c r="C45" s="100">
        <v>0</v>
      </c>
    </row>
    <row r="46" spans="1:3" s="31" customFormat="1" ht="14.25" customHeight="1" x14ac:dyDescent="0.2">
      <c r="A46" s="28" t="s">
        <v>35</v>
      </c>
      <c r="B46" s="29" t="s">
        <v>36</v>
      </c>
      <c r="C46" s="101">
        <v>23887</v>
      </c>
    </row>
    <row r="47" spans="1:3" s="19" customFormat="1" ht="14.25" x14ac:dyDescent="0.2">
      <c r="A47" s="28" t="s">
        <v>37</v>
      </c>
      <c r="B47" s="29" t="s">
        <v>38</v>
      </c>
      <c r="C47" s="101">
        <f>C48</f>
        <v>39662</v>
      </c>
    </row>
    <row r="48" spans="1:3" s="19" customFormat="1" ht="15" x14ac:dyDescent="0.25">
      <c r="A48" s="23" t="s">
        <v>39</v>
      </c>
      <c r="B48" s="30" t="s">
        <v>40</v>
      </c>
      <c r="C48" s="100">
        <v>39662</v>
      </c>
    </row>
    <row r="49" spans="1:11" s="19" customFormat="1" ht="14.25" x14ac:dyDescent="0.2">
      <c r="A49" s="32" t="s">
        <v>126</v>
      </c>
      <c r="B49" s="29" t="s">
        <v>127</v>
      </c>
      <c r="C49" s="101">
        <f>C50+C51+C52</f>
        <v>27867</v>
      </c>
    </row>
    <row r="50" spans="1:11" s="31" customFormat="1" ht="27.75" customHeight="1" x14ac:dyDescent="0.25">
      <c r="A50" s="23" t="s">
        <v>123</v>
      </c>
      <c r="B50" s="30" t="s">
        <v>124</v>
      </c>
      <c r="C50" s="100">
        <v>10000</v>
      </c>
    </row>
    <row r="51" spans="1:11" s="19" customFormat="1" ht="15" x14ac:dyDescent="0.25">
      <c r="A51" s="23" t="s">
        <v>169</v>
      </c>
      <c r="B51" s="30" t="s">
        <v>174</v>
      </c>
      <c r="C51" s="100">
        <v>0</v>
      </c>
    </row>
    <row r="52" spans="1:11" s="19" customFormat="1" ht="15" x14ac:dyDescent="0.25">
      <c r="A52" s="23" t="s">
        <v>125</v>
      </c>
      <c r="B52" s="30" t="s">
        <v>168</v>
      </c>
      <c r="C52" s="100">
        <v>17867</v>
      </c>
    </row>
    <row r="53" spans="1:11" s="19" customFormat="1" ht="12.75" customHeight="1" x14ac:dyDescent="0.2">
      <c r="A53" s="32" t="s">
        <v>41</v>
      </c>
      <c r="B53" s="29" t="s">
        <v>42</v>
      </c>
      <c r="C53" s="101">
        <v>20000</v>
      </c>
    </row>
    <row r="54" spans="1:11" s="19" customFormat="1" ht="14.25" x14ac:dyDescent="0.2">
      <c r="A54" s="32" t="s">
        <v>43</v>
      </c>
      <c r="B54" s="29" t="s">
        <v>44</v>
      </c>
      <c r="C54" s="103">
        <v>307180</v>
      </c>
    </row>
    <row r="55" spans="1:11" s="19" customFormat="1" ht="14.25" x14ac:dyDescent="0.2">
      <c r="A55" s="28" t="s">
        <v>45</v>
      </c>
      <c r="B55" s="29" t="s">
        <v>46</v>
      </c>
      <c r="C55" s="101">
        <f>C56</f>
        <v>1296350</v>
      </c>
    </row>
    <row r="56" spans="1:11" s="19" customFormat="1" ht="16.5" customHeight="1" x14ac:dyDescent="0.25">
      <c r="A56" s="23" t="s">
        <v>47</v>
      </c>
      <c r="B56" s="30" t="s">
        <v>48</v>
      </c>
      <c r="C56" s="104">
        <v>1296350</v>
      </c>
    </row>
    <row r="57" spans="1:11" s="19" customFormat="1" ht="18" customHeight="1" x14ac:dyDescent="0.2">
      <c r="A57" s="32" t="s">
        <v>144</v>
      </c>
      <c r="B57" s="29" t="s">
        <v>145</v>
      </c>
      <c r="C57" s="103">
        <f>C58</f>
        <v>247387</v>
      </c>
    </row>
    <row r="58" spans="1:11" s="19" customFormat="1" ht="15" x14ac:dyDescent="0.25">
      <c r="A58" s="23" t="s">
        <v>146</v>
      </c>
      <c r="B58" s="30" t="s">
        <v>147</v>
      </c>
      <c r="C58" s="104">
        <v>247387</v>
      </c>
    </row>
    <row r="59" spans="1:11" s="19" customFormat="1" ht="15.75" customHeight="1" x14ac:dyDescent="0.2">
      <c r="A59" s="90" t="s">
        <v>49</v>
      </c>
      <c r="B59" s="91" t="s">
        <v>50</v>
      </c>
      <c r="C59" s="102">
        <f>C60+C78+C77</f>
        <v>14905489</v>
      </c>
    </row>
    <row r="60" spans="1:11" s="19" customFormat="1" ht="14.25" x14ac:dyDescent="0.2">
      <c r="A60" s="32" t="s">
        <v>51</v>
      </c>
      <c r="B60" s="33" t="s">
        <v>52</v>
      </c>
      <c r="C60" s="98">
        <f>SUM(C61:C76)</f>
        <v>7627120</v>
      </c>
    </row>
    <row r="61" spans="1:11" s="19" customFormat="1" ht="15" x14ac:dyDescent="0.25">
      <c r="A61" s="34"/>
      <c r="B61" s="82" t="s">
        <v>152</v>
      </c>
      <c r="C61" s="99">
        <v>19214</v>
      </c>
    </row>
    <row r="62" spans="1:11" s="19" customFormat="1" ht="15" x14ac:dyDescent="0.25">
      <c r="A62" s="34"/>
      <c r="B62" s="83" t="s">
        <v>162</v>
      </c>
      <c r="C62" s="99">
        <v>215302</v>
      </c>
    </row>
    <row r="63" spans="1:11" s="19" customFormat="1" ht="15" x14ac:dyDescent="0.25">
      <c r="A63" s="35"/>
      <c r="B63" s="79" t="s">
        <v>53</v>
      </c>
      <c r="C63" s="105">
        <v>476705</v>
      </c>
    </row>
    <row r="64" spans="1:11" s="19" customFormat="1" ht="27" customHeight="1" x14ac:dyDescent="0.2">
      <c r="A64" s="36"/>
      <c r="B64" s="37" t="s">
        <v>54</v>
      </c>
      <c r="C64" s="106">
        <v>3934724</v>
      </c>
      <c r="K64" s="19" t="s">
        <v>167</v>
      </c>
    </row>
    <row r="65" spans="1:13" s="19" customFormat="1" ht="25.5" x14ac:dyDescent="0.2">
      <c r="A65" s="36"/>
      <c r="B65" s="37" t="s">
        <v>55</v>
      </c>
      <c r="C65" s="106">
        <v>190644</v>
      </c>
    </row>
    <row r="66" spans="1:13" s="19" customFormat="1" ht="29.25" customHeight="1" x14ac:dyDescent="0.2">
      <c r="A66" s="36"/>
      <c r="B66" s="37" t="s">
        <v>56</v>
      </c>
      <c r="C66" s="106">
        <v>645620</v>
      </c>
    </row>
    <row r="67" spans="1:13" s="6" customFormat="1" ht="15" x14ac:dyDescent="0.2">
      <c r="A67" s="36"/>
      <c r="B67" s="37" t="s">
        <v>185</v>
      </c>
      <c r="C67" s="106">
        <v>6900</v>
      </c>
    </row>
    <row r="68" spans="1:13" s="6" customFormat="1" ht="15" x14ac:dyDescent="0.2">
      <c r="A68" s="36"/>
      <c r="B68" s="37" t="s">
        <v>176</v>
      </c>
      <c r="C68" s="106">
        <v>8700</v>
      </c>
    </row>
    <row r="69" spans="1:13" s="6" customFormat="1" ht="15" x14ac:dyDescent="0.25">
      <c r="A69" s="36"/>
      <c r="B69" s="37" t="s">
        <v>57</v>
      </c>
      <c r="C69" s="106">
        <v>170431</v>
      </c>
      <c r="E69" s="40"/>
    </row>
    <row r="70" spans="1:13" s="6" customFormat="1" ht="15" x14ac:dyDescent="0.25">
      <c r="A70" s="36"/>
      <c r="B70" s="37" t="s">
        <v>58</v>
      </c>
      <c r="C70" s="106">
        <v>488327</v>
      </c>
      <c r="E70" s="40"/>
    </row>
    <row r="71" spans="1:13" s="6" customFormat="1" ht="15" x14ac:dyDescent="0.2">
      <c r="A71" s="36"/>
      <c r="B71" s="37" t="s">
        <v>158</v>
      </c>
      <c r="C71" s="106">
        <v>122792</v>
      </c>
    </row>
    <row r="72" spans="1:13" s="6" customFormat="1" ht="15" x14ac:dyDescent="0.2">
      <c r="A72" s="36"/>
      <c r="B72" s="37" t="s">
        <v>156</v>
      </c>
      <c r="C72" s="100">
        <v>86877</v>
      </c>
      <c r="F72" s="84"/>
      <c r="G72" s="84"/>
      <c r="H72" s="84"/>
    </row>
    <row r="73" spans="1:13" s="6" customFormat="1" ht="15" x14ac:dyDescent="0.2">
      <c r="A73" s="36"/>
      <c r="B73" s="37" t="s">
        <v>148</v>
      </c>
      <c r="C73" s="100">
        <v>145592</v>
      </c>
      <c r="E73" s="85"/>
      <c r="F73" s="85"/>
      <c r="G73" s="84"/>
      <c r="H73" s="84"/>
      <c r="I73" s="84"/>
    </row>
    <row r="74" spans="1:13" s="6" customFormat="1" ht="15" x14ac:dyDescent="0.2">
      <c r="A74" s="36"/>
      <c r="B74" s="37" t="s">
        <v>186</v>
      </c>
      <c r="C74" s="100">
        <v>10340</v>
      </c>
      <c r="F74" s="84"/>
      <c r="G74" s="84"/>
      <c r="H74" s="84"/>
    </row>
    <row r="75" spans="1:13" s="6" customFormat="1" ht="15" x14ac:dyDescent="0.2">
      <c r="A75" s="36"/>
      <c r="B75" s="37" t="s">
        <v>175</v>
      </c>
      <c r="C75" s="100">
        <v>1034238</v>
      </c>
      <c r="F75" s="84"/>
      <c r="G75" s="84"/>
      <c r="H75" s="84"/>
    </row>
    <row r="76" spans="1:13" s="6" customFormat="1" ht="15" x14ac:dyDescent="0.25">
      <c r="A76" s="36"/>
      <c r="B76" s="37" t="s">
        <v>182</v>
      </c>
      <c r="C76" s="100">
        <v>70714</v>
      </c>
      <c r="E76" s="85"/>
      <c r="F76" s="84"/>
      <c r="G76" s="85"/>
      <c r="H76" s="84"/>
      <c r="I76" s="19"/>
      <c r="K76" s="40"/>
      <c r="L76" s="40"/>
      <c r="M76" s="40"/>
    </row>
    <row r="77" spans="1:13" s="40" customFormat="1" ht="15" x14ac:dyDescent="0.25">
      <c r="A77" s="38" t="s">
        <v>59</v>
      </c>
      <c r="B77" s="39" t="s">
        <v>60</v>
      </c>
      <c r="C77" s="101">
        <v>1531989</v>
      </c>
      <c r="E77" s="85"/>
      <c r="F77" s="85"/>
      <c r="G77" s="85"/>
      <c r="H77" s="85"/>
    </row>
    <row r="78" spans="1:13" s="19" customFormat="1" ht="14.25" x14ac:dyDescent="0.2">
      <c r="A78" s="41" t="s">
        <v>61</v>
      </c>
      <c r="B78" s="42" t="s">
        <v>62</v>
      </c>
      <c r="C78" s="98">
        <v>5746380</v>
      </c>
    </row>
    <row r="79" spans="1:13" s="6" customFormat="1" x14ac:dyDescent="0.25">
      <c r="A79" s="92" t="s">
        <v>63</v>
      </c>
      <c r="B79" s="93" t="s">
        <v>64</v>
      </c>
      <c r="C79" s="97">
        <f>C81</f>
        <v>1556608</v>
      </c>
    </row>
    <row r="80" spans="1:13" s="6" customFormat="1" x14ac:dyDescent="0.25">
      <c r="A80" s="20" t="s">
        <v>65</v>
      </c>
      <c r="B80" s="44" t="s">
        <v>66</v>
      </c>
      <c r="C80" s="98"/>
    </row>
    <row r="81" spans="1:8" s="6" customFormat="1" ht="14.25" x14ac:dyDescent="0.2">
      <c r="A81" s="41" t="s">
        <v>67</v>
      </c>
      <c r="B81" s="42" t="s">
        <v>68</v>
      </c>
      <c r="C81" s="98">
        <f>SUM(C83,C82,C84)</f>
        <v>1556608</v>
      </c>
    </row>
    <row r="82" spans="1:8" s="40" customFormat="1" ht="15" x14ac:dyDescent="0.25">
      <c r="A82" s="45" t="s">
        <v>69</v>
      </c>
      <c r="B82" s="46" t="s">
        <v>70</v>
      </c>
      <c r="C82" s="99">
        <v>699984</v>
      </c>
    </row>
    <row r="83" spans="1:8" s="6" customFormat="1" ht="15" x14ac:dyDescent="0.25">
      <c r="A83" s="35" t="s">
        <v>181</v>
      </c>
      <c r="B83" s="47" t="s">
        <v>71</v>
      </c>
      <c r="C83" s="99">
        <v>827100</v>
      </c>
    </row>
    <row r="84" spans="1:8" s="6" customFormat="1" ht="15" x14ac:dyDescent="0.25">
      <c r="A84" s="48" t="s">
        <v>72</v>
      </c>
      <c r="B84" s="49" t="s">
        <v>73</v>
      </c>
      <c r="C84" s="99">
        <v>29524</v>
      </c>
      <c r="E84" s="85"/>
      <c r="H84" s="50"/>
    </row>
    <row r="85" spans="1:8" s="6" customFormat="1" x14ac:dyDescent="0.25">
      <c r="A85" s="92" t="s">
        <v>74</v>
      </c>
      <c r="B85" s="93" t="s">
        <v>75</v>
      </c>
      <c r="C85" s="97">
        <f>SUM(C86,C90,C112)</f>
        <v>2354323</v>
      </c>
      <c r="H85" s="50"/>
    </row>
    <row r="86" spans="1:8" s="6" customFormat="1" ht="14.25" x14ac:dyDescent="0.2">
      <c r="A86" s="34" t="s">
        <v>76</v>
      </c>
      <c r="B86" s="43" t="s">
        <v>77</v>
      </c>
      <c r="C86" s="98">
        <f>SUM(C87)</f>
        <v>0</v>
      </c>
    </row>
    <row r="87" spans="1:8" s="6" customFormat="1" ht="14.25" x14ac:dyDescent="0.2">
      <c r="A87" s="51" t="s">
        <v>78</v>
      </c>
      <c r="B87" s="52" t="s">
        <v>79</v>
      </c>
      <c r="C87" s="107">
        <f>SUM(C89)</f>
        <v>0</v>
      </c>
    </row>
    <row r="88" spans="1:8" s="6" customFormat="1" ht="14.25" x14ac:dyDescent="0.2">
      <c r="A88" s="51"/>
      <c r="B88" s="52" t="s">
        <v>80</v>
      </c>
      <c r="C88" s="107"/>
    </row>
    <row r="89" spans="1:8" s="54" customFormat="1" ht="12.75" customHeight="1" x14ac:dyDescent="0.25">
      <c r="A89" s="35" t="s">
        <v>81</v>
      </c>
      <c r="B89" s="53" t="s">
        <v>163</v>
      </c>
      <c r="C89" s="108"/>
    </row>
    <row r="90" spans="1:8" s="6" customFormat="1" ht="14.25" x14ac:dyDescent="0.2">
      <c r="A90" s="26" t="s">
        <v>82</v>
      </c>
      <c r="B90" s="43" t="s">
        <v>83</v>
      </c>
      <c r="C90" s="98">
        <f>SUM(C93,C97,C99,C105)</f>
        <v>2069185</v>
      </c>
    </row>
    <row r="91" spans="1:8" s="40" customFormat="1" ht="12.75" customHeight="1" x14ac:dyDescent="0.25">
      <c r="A91" s="55"/>
      <c r="B91" s="56" t="s">
        <v>84</v>
      </c>
      <c r="C91" s="107"/>
    </row>
    <row r="92" spans="1:8" s="6" customFormat="1" ht="12.75" customHeight="1" x14ac:dyDescent="0.2">
      <c r="A92" s="55" t="s">
        <v>128</v>
      </c>
      <c r="B92" s="56" t="s">
        <v>129</v>
      </c>
      <c r="C92" s="107"/>
    </row>
    <row r="93" spans="1:8" s="40" customFormat="1" ht="12.75" customHeight="1" x14ac:dyDescent="0.25">
      <c r="A93" s="51" t="s">
        <v>85</v>
      </c>
      <c r="B93" s="52" t="s">
        <v>86</v>
      </c>
      <c r="C93" s="107">
        <f>C94+C95+C96</f>
        <v>321170</v>
      </c>
    </row>
    <row r="94" spans="1:8" s="40" customFormat="1" ht="15" x14ac:dyDescent="0.25">
      <c r="A94" s="35" t="s">
        <v>87</v>
      </c>
      <c r="B94" s="57" t="s">
        <v>88</v>
      </c>
      <c r="C94" s="109">
        <v>27000</v>
      </c>
    </row>
    <row r="95" spans="1:8" s="40" customFormat="1" ht="15" x14ac:dyDescent="0.25">
      <c r="A95" s="35" t="s">
        <v>89</v>
      </c>
      <c r="B95" s="57" t="s">
        <v>90</v>
      </c>
      <c r="C95" s="109">
        <v>272155</v>
      </c>
    </row>
    <row r="96" spans="1:8" s="40" customFormat="1" ht="15" x14ac:dyDescent="0.25">
      <c r="A96" s="35" t="s">
        <v>91</v>
      </c>
      <c r="B96" s="53" t="s">
        <v>92</v>
      </c>
      <c r="C96" s="108">
        <v>22015</v>
      </c>
    </row>
    <row r="97" spans="1:3" s="6" customFormat="1" ht="12.75" customHeight="1" x14ac:dyDescent="0.2">
      <c r="A97" s="51" t="s">
        <v>93</v>
      </c>
      <c r="B97" s="58" t="s">
        <v>94</v>
      </c>
      <c r="C97" s="107">
        <f>SUM(C98)</f>
        <v>1633</v>
      </c>
    </row>
    <row r="98" spans="1:3" s="40" customFormat="1" ht="12.75" customHeight="1" x14ac:dyDescent="0.25">
      <c r="A98" s="35" t="s">
        <v>95</v>
      </c>
      <c r="B98" s="47" t="s">
        <v>96</v>
      </c>
      <c r="C98" s="109">
        <v>1633</v>
      </c>
    </row>
    <row r="99" spans="1:3" s="40" customFormat="1" ht="12.75" customHeight="1" x14ac:dyDescent="0.25">
      <c r="A99" s="51" t="s">
        <v>97</v>
      </c>
      <c r="B99" s="58" t="s">
        <v>98</v>
      </c>
      <c r="C99" s="107">
        <f>SUM(C100:C104)</f>
        <v>333944</v>
      </c>
    </row>
    <row r="100" spans="1:3" s="40" customFormat="1" ht="12.75" customHeight="1" x14ac:dyDescent="0.25">
      <c r="A100" s="35" t="s">
        <v>99</v>
      </c>
      <c r="B100" s="47" t="s">
        <v>100</v>
      </c>
      <c r="C100" s="109">
        <v>102371</v>
      </c>
    </row>
    <row r="101" spans="1:3" s="40" customFormat="1" ht="12.75" customHeight="1" x14ac:dyDescent="0.25">
      <c r="A101" s="35" t="s">
        <v>153</v>
      </c>
      <c r="B101" s="47" t="s">
        <v>155</v>
      </c>
      <c r="C101" s="109">
        <v>14000</v>
      </c>
    </row>
    <row r="102" spans="1:3" s="40" customFormat="1" ht="12.75" customHeight="1" x14ac:dyDescent="0.25">
      <c r="A102" s="35" t="s">
        <v>101</v>
      </c>
      <c r="B102" s="47" t="s">
        <v>102</v>
      </c>
      <c r="C102" s="109">
        <v>20650</v>
      </c>
    </row>
    <row r="103" spans="1:3" s="40" customFormat="1" ht="12.75" customHeight="1" x14ac:dyDescent="0.25">
      <c r="A103" s="35" t="s">
        <v>103</v>
      </c>
      <c r="B103" s="47" t="s">
        <v>104</v>
      </c>
      <c r="C103" s="109">
        <v>196673</v>
      </c>
    </row>
    <row r="104" spans="1:3" s="40" customFormat="1" ht="15" x14ac:dyDescent="0.25">
      <c r="A104" s="35" t="s">
        <v>130</v>
      </c>
      <c r="B104" s="47" t="s">
        <v>131</v>
      </c>
      <c r="C104" s="109">
        <v>250</v>
      </c>
    </row>
    <row r="105" spans="1:3" s="40" customFormat="1" ht="15" x14ac:dyDescent="0.25">
      <c r="A105" s="51" t="s">
        <v>105</v>
      </c>
      <c r="B105" s="58" t="s">
        <v>106</v>
      </c>
      <c r="C105" s="107">
        <f>SUM(C106:C111)</f>
        <v>1412438</v>
      </c>
    </row>
    <row r="106" spans="1:3" s="6" customFormat="1" ht="27.75" customHeight="1" x14ac:dyDescent="0.25">
      <c r="A106" s="35" t="s">
        <v>107</v>
      </c>
      <c r="B106" s="47" t="s">
        <v>108</v>
      </c>
      <c r="C106" s="109">
        <v>1070100</v>
      </c>
    </row>
    <row r="107" spans="1:3" s="6" customFormat="1" ht="27.75" customHeight="1" x14ac:dyDescent="0.25">
      <c r="A107" s="35" t="s">
        <v>187</v>
      </c>
      <c r="B107" s="47" t="s">
        <v>188</v>
      </c>
      <c r="C107" s="109">
        <v>400</v>
      </c>
    </row>
    <row r="108" spans="1:3" s="6" customFormat="1" ht="27.75" customHeight="1" x14ac:dyDescent="0.25">
      <c r="A108" s="35" t="s">
        <v>109</v>
      </c>
      <c r="B108" s="47" t="s">
        <v>110</v>
      </c>
      <c r="C108" s="109">
        <v>24102</v>
      </c>
    </row>
    <row r="109" spans="1:3" s="40" customFormat="1" ht="15" x14ac:dyDescent="0.25">
      <c r="A109" s="35" t="s">
        <v>111</v>
      </c>
      <c r="B109" s="47" t="s">
        <v>112</v>
      </c>
      <c r="C109" s="109">
        <v>201866</v>
      </c>
    </row>
    <row r="110" spans="1:3" s="3" customFormat="1" x14ac:dyDescent="0.25">
      <c r="A110" s="35" t="s">
        <v>132</v>
      </c>
      <c r="B110" s="47" t="s">
        <v>133</v>
      </c>
      <c r="C110" s="109">
        <v>16000</v>
      </c>
    </row>
    <row r="111" spans="1:3" x14ac:dyDescent="0.25">
      <c r="A111" s="35" t="s">
        <v>113</v>
      </c>
      <c r="B111" s="47" t="s">
        <v>114</v>
      </c>
      <c r="C111" s="109">
        <v>99970</v>
      </c>
    </row>
    <row r="112" spans="1:3" s="19" customFormat="1" ht="14.25" x14ac:dyDescent="0.2">
      <c r="A112" s="59" t="s">
        <v>134</v>
      </c>
      <c r="B112" s="58" t="s">
        <v>135</v>
      </c>
      <c r="C112" s="98">
        <f>C113+C114+C116+C115</f>
        <v>285138</v>
      </c>
    </row>
    <row r="113" spans="1:5" s="19" customFormat="1" ht="15" x14ac:dyDescent="0.25">
      <c r="A113" s="59" t="s">
        <v>115</v>
      </c>
      <c r="B113" s="58" t="s">
        <v>116</v>
      </c>
      <c r="C113" s="109">
        <v>25000</v>
      </c>
    </row>
    <row r="114" spans="1:5" s="19" customFormat="1" ht="15" x14ac:dyDescent="0.25">
      <c r="A114" s="59" t="s">
        <v>121</v>
      </c>
      <c r="B114" s="58" t="s">
        <v>122</v>
      </c>
      <c r="C114" s="109">
        <v>10792</v>
      </c>
    </row>
    <row r="115" spans="1:5" s="19" customFormat="1" ht="14.25" x14ac:dyDescent="0.2">
      <c r="A115" s="59" t="s">
        <v>136</v>
      </c>
      <c r="B115" s="58" t="s">
        <v>137</v>
      </c>
      <c r="C115" s="107"/>
    </row>
    <row r="116" spans="1:5" s="19" customFormat="1" thickBot="1" x14ac:dyDescent="0.3">
      <c r="A116" s="34" t="s">
        <v>117</v>
      </c>
      <c r="B116" s="58" t="s">
        <v>118</v>
      </c>
      <c r="C116" s="113">
        <v>249346</v>
      </c>
    </row>
    <row r="117" spans="1:5" s="19" customFormat="1" ht="16.5" thickBot="1" x14ac:dyDescent="0.3">
      <c r="A117" s="75"/>
      <c r="B117" s="10" t="s">
        <v>164</v>
      </c>
      <c r="C117" s="114">
        <f>C118+C119+C120</f>
        <v>12603746</v>
      </c>
    </row>
    <row r="118" spans="1:5" s="19" customFormat="1" x14ac:dyDescent="0.25">
      <c r="A118" s="117"/>
      <c r="B118" s="80" t="s">
        <v>119</v>
      </c>
      <c r="C118" s="115">
        <v>2113824</v>
      </c>
    </row>
    <row r="119" spans="1:5" s="19" customFormat="1" x14ac:dyDescent="0.25">
      <c r="A119" s="118"/>
      <c r="B119" s="81" t="s">
        <v>120</v>
      </c>
      <c r="C119" s="97">
        <v>10477922</v>
      </c>
    </row>
    <row r="120" spans="1:5" s="19" customFormat="1" x14ac:dyDescent="0.25">
      <c r="A120" s="110"/>
      <c r="B120" s="116" t="s">
        <v>191</v>
      </c>
      <c r="C120" s="97">
        <v>12000</v>
      </c>
    </row>
    <row r="121" spans="1:5" s="19" customFormat="1" ht="15" x14ac:dyDescent="0.25">
      <c r="A121" s="60"/>
      <c r="B121" s="61"/>
      <c r="C121" s="40"/>
    </row>
    <row r="122" spans="1:5" s="19" customFormat="1" ht="15" x14ac:dyDescent="0.25">
      <c r="A122" s="60"/>
      <c r="B122" s="61" t="s">
        <v>166</v>
      </c>
      <c r="C122" s="54" t="s">
        <v>165</v>
      </c>
    </row>
    <row r="123" spans="1:5" x14ac:dyDescent="0.25">
      <c r="A123" s="62"/>
      <c r="B123" s="63"/>
      <c r="E123" s="85"/>
    </row>
    <row r="124" spans="1:5" s="19" customFormat="1" ht="15" x14ac:dyDescent="0.25">
      <c r="A124" s="64"/>
      <c r="B124" s="61"/>
      <c r="C124" s="40"/>
    </row>
    <row r="125" spans="1:5" s="19" customFormat="1" ht="15" x14ac:dyDescent="0.25">
      <c r="A125" s="60"/>
      <c r="B125" s="61"/>
      <c r="C125" s="40"/>
    </row>
    <row r="126" spans="1:5" x14ac:dyDescent="0.25">
      <c r="A126" s="65"/>
      <c r="B126" s="63"/>
    </row>
    <row r="127" spans="1:5" s="19" customFormat="1" ht="15" x14ac:dyDescent="0.25">
      <c r="A127" s="60"/>
      <c r="B127" s="61"/>
      <c r="C127" s="40"/>
    </row>
    <row r="128" spans="1:5" s="19" customFormat="1" ht="15" x14ac:dyDescent="0.25">
      <c r="A128" s="60"/>
      <c r="B128" s="61"/>
      <c r="C128" s="40"/>
    </row>
    <row r="129" spans="1:3" s="19" customFormat="1" ht="15" x14ac:dyDescent="0.25">
      <c r="A129" s="60"/>
      <c r="B129" s="61"/>
      <c r="C129" s="40"/>
    </row>
    <row r="130" spans="1:3" s="19" customFormat="1" ht="15" x14ac:dyDescent="0.25">
      <c r="A130" s="60"/>
      <c r="B130" s="61"/>
      <c r="C130" s="40"/>
    </row>
    <row r="131" spans="1:3" s="19" customFormat="1" ht="15" x14ac:dyDescent="0.25">
      <c r="A131" s="60"/>
      <c r="B131" s="61"/>
      <c r="C131" s="40"/>
    </row>
    <row r="132" spans="1:3" s="19" customFormat="1" ht="15" x14ac:dyDescent="0.25">
      <c r="A132" s="60"/>
      <c r="B132" s="61"/>
      <c r="C132" s="40"/>
    </row>
    <row r="133" spans="1:3" s="19" customFormat="1" ht="15" x14ac:dyDescent="0.25">
      <c r="A133" s="60"/>
      <c r="B133" s="61"/>
      <c r="C133" s="40"/>
    </row>
    <row r="134" spans="1:3" s="19" customFormat="1" ht="15" x14ac:dyDescent="0.25">
      <c r="A134" s="60"/>
      <c r="B134" s="61"/>
      <c r="C134" s="40"/>
    </row>
    <row r="135" spans="1:3" s="19" customFormat="1" ht="15" x14ac:dyDescent="0.25">
      <c r="A135" s="60"/>
      <c r="B135" s="61"/>
      <c r="C135" s="40"/>
    </row>
    <row r="136" spans="1:3" s="19" customFormat="1" ht="15" x14ac:dyDescent="0.25">
      <c r="A136" s="60"/>
      <c r="B136" s="61"/>
      <c r="C136" s="40"/>
    </row>
    <row r="137" spans="1:3" s="19" customFormat="1" ht="15" x14ac:dyDescent="0.25">
      <c r="A137" s="60"/>
      <c r="B137" s="61"/>
      <c r="C137" s="40"/>
    </row>
    <row r="138" spans="1:3" s="19" customFormat="1" ht="15" x14ac:dyDescent="0.25">
      <c r="A138" s="60"/>
      <c r="B138" s="61"/>
      <c r="C138" s="40"/>
    </row>
    <row r="139" spans="1:3" s="19" customFormat="1" ht="15" x14ac:dyDescent="0.25">
      <c r="A139" s="60"/>
      <c r="B139" s="61"/>
      <c r="C139" s="40"/>
    </row>
    <row r="140" spans="1:3" s="19" customFormat="1" ht="15" x14ac:dyDescent="0.25">
      <c r="A140" s="60"/>
      <c r="B140" s="61"/>
      <c r="C140" s="40"/>
    </row>
    <row r="141" spans="1:3" s="19" customFormat="1" ht="15" x14ac:dyDescent="0.25">
      <c r="A141" s="60"/>
      <c r="B141" s="61"/>
      <c r="C141" s="40"/>
    </row>
    <row r="142" spans="1:3" s="19" customFormat="1" ht="15" x14ac:dyDescent="0.25">
      <c r="A142" s="60"/>
      <c r="B142" s="61"/>
      <c r="C142" s="40"/>
    </row>
    <row r="143" spans="1:3" s="19" customFormat="1" ht="15" x14ac:dyDescent="0.25">
      <c r="A143" s="66"/>
      <c r="B143" s="67"/>
      <c r="C143" s="40"/>
    </row>
    <row r="144" spans="1:3" s="19" customFormat="1" ht="15" x14ac:dyDescent="0.25">
      <c r="A144" s="66"/>
      <c r="B144" s="67"/>
      <c r="C144" s="40"/>
    </row>
    <row r="145" spans="1:3" s="3" customFormat="1" x14ac:dyDescent="0.25">
      <c r="A145" s="65"/>
      <c r="B145" s="63"/>
      <c r="C145" s="6"/>
    </row>
    <row r="146" spans="1:3" s="19" customFormat="1" ht="15" x14ac:dyDescent="0.25">
      <c r="A146" s="60"/>
      <c r="B146" s="61"/>
      <c r="C146" s="40"/>
    </row>
    <row r="147" spans="1:3" s="19" customFormat="1" ht="15" x14ac:dyDescent="0.25">
      <c r="A147" s="60"/>
      <c r="B147" s="61"/>
      <c r="C147" s="40"/>
    </row>
    <row r="148" spans="1:3" s="19" customFormat="1" ht="15" x14ac:dyDescent="0.25">
      <c r="A148" s="60"/>
      <c r="B148" s="61"/>
      <c r="C148" s="40"/>
    </row>
    <row r="149" spans="1:3" s="19" customFormat="1" ht="15" x14ac:dyDescent="0.25">
      <c r="A149" s="60"/>
      <c r="B149" s="61"/>
      <c r="C149" s="40"/>
    </row>
    <row r="150" spans="1:3" s="19" customFormat="1" ht="15" x14ac:dyDescent="0.25">
      <c r="A150" s="60"/>
      <c r="B150" s="61"/>
      <c r="C150" s="40"/>
    </row>
    <row r="151" spans="1:3" s="19" customFormat="1" ht="15" x14ac:dyDescent="0.25">
      <c r="A151" s="60"/>
      <c r="B151" s="61"/>
      <c r="C151" s="40"/>
    </row>
    <row r="152" spans="1:3" s="19" customFormat="1" ht="15" x14ac:dyDescent="0.25">
      <c r="A152" s="60"/>
      <c r="B152" s="57"/>
      <c r="C152" s="40"/>
    </row>
    <row r="153" spans="1:3" s="19" customFormat="1" ht="15" x14ac:dyDescent="0.25">
      <c r="A153" s="60"/>
      <c r="B153" s="57"/>
      <c r="C153" s="40"/>
    </row>
    <row r="154" spans="1:3" s="19" customFormat="1" ht="15" x14ac:dyDescent="0.25">
      <c r="A154" s="60"/>
      <c r="B154" s="57"/>
      <c r="C154" s="40"/>
    </row>
    <row r="155" spans="1:3" s="19" customFormat="1" ht="15" x14ac:dyDescent="0.25">
      <c r="A155" s="60"/>
      <c r="B155" s="57"/>
      <c r="C155" s="40"/>
    </row>
    <row r="156" spans="1:3" s="19" customFormat="1" ht="15" x14ac:dyDescent="0.25">
      <c r="A156" s="60"/>
      <c r="B156" s="61"/>
      <c r="C156" s="40"/>
    </row>
    <row r="157" spans="1:3" s="19" customFormat="1" ht="15" x14ac:dyDescent="0.25">
      <c r="A157" s="60"/>
      <c r="B157" s="61"/>
      <c r="C157" s="40"/>
    </row>
    <row r="158" spans="1:3" s="19" customFormat="1" ht="15" x14ac:dyDescent="0.25">
      <c r="A158" s="60"/>
      <c r="B158" s="61"/>
      <c r="C158" s="40"/>
    </row>
    <row r="159" spans="1:3" s="19" customFormat="1" ht="15" x14ac:dyDescent="0.25">
      <c r="A159" s="60"/>
      <c r="B159" s="61"/>
      <c r="C159" s="40"/>
    </row>
    <row r="160" spans="1:3" s="19" customFormat="1" ht="15" x14ac:dyDescent="0.25">
      <c r="A160" s="60"/>
      <c r="B160" s="61"/>
      <c r="C160" s="40"/>
    </row>
    <row r="161" spans="1:3" s="19" customFormat="1" ht="15" x14ac:dyDescent="0.25">
      <c r="A161" s="60"/>
      <c r="B161" s="61"/>
      <c r="C161" s="40"/>
    </row>
    <row r="162" spans="1:3" s="19" customFormat="1" ht="15" x14ac:dyDescent="0.25">
      <c r="A162" s="60"/>
      <c r="B162" s="69"/>
      <c r="C162" s="40"/>
    </row>
    <row r="163" spans="1:3" s="19" customFormat="1" ht="15" x14ac:dyDescent="0.25">
      <c r="A163" s="60"/>
      <c r="B163" s="69"/>
      <c r="C163" s="40"/>
    </row>
    <row r="164" spans="1:3" s="3" customFormat="1" x14ac:dyDescent="0.25">
      <c r="A164" s="62"/>
      <c r="B164" s="63"/>
      <c r="C164" s="6"/>
    </row>
    <row r="165" spans="1:3" s="19" customFormat="1" ht="15" x14ac:dyDescent="0.25">
      <c r="A165" s="60"/>
      <c r="B165" s="61"/>
      <c r="C165" s="40"/>
    </row>
    <row r="166" spans="1:3" s="19" customFormat="1" ht="15" x14ac:dyDescent="0.25">
      <c r="A166" s="60"/>
      <c r="B166" s="61"/>
      <c r="C166" s="40"/>
    </row>
    <row r="167" spans="1:3" s="19" customFormat="1" ht="15" x14ac:dyDescent="0.25">
      <c r="A167" s="60"/>
      <c r="B167" s="61"/>
      <c r="C167" s="40"/>
    </row>
    <row r="168" spans="1:3" s="19" customFormat="1" ht="15" x14ac:dyDescent="0.25">
      <c r="A168" s="60"/>
      <c r="B168" s="61"/>
      <c r="C168" s="40"/>
    </row>
    <row r="169" spans="1:3" s="19" customFormat="1" ht="15" x14ac:dyDescent="0.25">
      <c r="A169" s="60"/>
      <c r="B169" s="61"/>
      <c r="C169" s="40"/>
    </row>
    <row r="170" spans="1:3" s="19" customFormat="1" ht="15" x14ac:dyDescent="0.25">
      <c r="A170" s="60"/>
      <c r="B170" s="61"/>
      <c r="C170" s="40"/>
    </row>
    <row r="171" spans="1:3" s="19" customFormat="1" ht="15" x14ac:dyDescent="0.25">
      <c r="A171" s="60"/>
      <c r="B171" s="61"/>
      <c r="C171" s="40"/>
    </row>
    <row r="172" spans="1:3" s="19" customFormat="1" ht="15" x14ac:dyDescent="0.25">
      <c r="A172" s="60"/>
      <c r="B172" s="61"/>
      <c r="C172" s="40"/>
    </row>
    <row r="173" spans="1:3" s="19" customFormat="1" ht="15" x14ac:dyDescent="0.25">
      <c r="A173" s="60"/>
      <c r="B173" s="61"/>
      <c r="C173" s="40"/>
    </row>
    <row r="174" spans="1:3" s="19" customFormat="1" ht="15" x14ac:dyDescent="0.25">
      <c r="A174" s="60"/>
      <c r="B174" s="61"/>
      <c r="C174" s="40"/>
    </row>
    <row r="175" spans="1:3" s="19" customFormat="1" ht="15" x14ac:dyDescent="0.25">
      <c r="A175" s="60"/>
      <c r="B175" s="61"/>
      <c r="C175" s="40"/>
    </row>
    <row r="176" spans="1:3" s="19" customFormat="1" ht="15" x14ac:dyDescent="0.25">
      <c r="A176" s="60"/>
      <c r="B176" s="61"/>
      <c r="C176" s="40"/>
    </row>
    <row r="177" spans="1:3" s="3" customFormat="1" x14ac:dyDescent="0.25">
      <c r="A177" s="70"/>
      <c r="B177" s="71"/>
      <c r="C177" s="6"/>
    </row>
    <row r="178" spans="1:3" s="3" customFormat="1" x14ac:dyDescent="0.25">
      <c r="A178" s="70"/>
      <c r="B178" s="71"/>
      <c r="C178" s="6"/>
    </row>
    <row r="179" spans="1:3" s="3" customFormat="1" x14ac:dyDescent="0.25">
      <c r="A179" s="72"/>
      <c r="B179" s="71"/>
      <c r="C179" s="6"/>
    </row>
    <row r="180" spans="1:3" s="19" customFormat="1" ht="15" x14ac:dyDescent="0.25">
      <c r="A180" s="73"/>
      <c r="B180" s="68"/>
      <c r="C180" s="40"/>
    </row>
    <row r="181" spans="1:3" s="19" customFormat="1" ht="15" x14ac:dyDescent="0.25">
      <c r="A181" s="73"/>
      <c r="B181" s="68"/>
      <c r="C181" s="40"/>
    </row>
    <row r="182" spans="1:3" s="3" customFormat="1" x14ac:dyDescent="0.25">
      <c r="A182" s="72"/>
      <c r="B182" s="71"/>
      <c r="C182" s="6"/>
    </row>
    <row r="183" spans="1:3" ht="18.75" x14ac:dyDescent="0.3">
      <c r="A183" s="74"/>
      <c r="B183" s="74"/>
    </row>
    <row r="184" spans="1:3" ht="18.75" x14ac:dyDescent="0.3">
      <c r="A184" s="74"/>
      <c r="B184" s="74"/>
    </row>
    <row r="185" spans="1:3" x14ac:dyDescent="0.25">
      <c r="A185" s="9"/>
      <c r="B185" s="9"/>
    </row>
    <row r="186" spans="1:3" x14ac:dyDescent="0.25">
      <c r="A186" s="9"/>
      <c r="B186" s="9"/>
    </row>
    <row r="187" spans="1:3" x14ac:dyDescent="0.25">
      <c r="A187" s="9"/>
      <c r="B187" s="9"/>
    </row>
  </sheetData>
  <mergeCells count="8">
    <mergeCell ref="A118:A119"/>
    <mergeCell ref="A15:B15"/>
    <mergeCell ref="C17:C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2021-06-16T06:55:53Z</cp:lastPrinted>
  <dcterms:created xsi:type="dcterms:W3CDTF">2011-09-30T05:27:19Z</dcterms:created>
  <dcterms:modified xsi:type="dcterms:W3CDTF">2021-07-23T11:02:25Z</dcterms:modified>
</cp:coreProperties>
</file>