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aE\Desktop\Saglabatie dati PC\Domes dokumenti\Saistošie noteikumi 2021 no 01.07.2021\Nr.3 Budž\"/>
    </mc:Choice>
  </mc:AlternateContent>
  <xr:revisionPtr revIDLastSave="0" documentId="8_{98C2C9A0-8854-4636-B87B-53EE8B11E51D}" xr6:coauthVersionLast="47" xr6:coauthVersionMax="47" xr10:uidLastSave="{00000000-0000-0000-0000-000000000000}"/>
  <bookViews>
    <workbookView xWindow="3375" yWindow="3375" windowWidth="21600" windowHeight="11385" xr2:uid="{00000000-000D-0000-FFFF-FFFF00000000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1" l="1"/>
  <c r="C30" i="1"/>
  <c r="C31" i="1"/>
  <c r="C32" i="1"/>
  <c r="C33" i="1"/>
  <c r="C34" i="1"/>
  <c r="C35" i="1"/>
  <c r="C36" i="1"/>
  <c r="C37" i="1"/>
  <c r="C45" i="1"/>
  <c r="C44" i="1"/>
  <c r="C43" i="1"/>
  <c r="C42" i="1"/>
  <c r="C41" i="1"/>
  <c r="C40" i="1"/>
  <c r="C39" i="1"/>
  <c r="C26" i="1" l="1"/>
  <c r="C25" i="1"/>
  <c r="C24" i="1"/>
  <c r="C19" i="1"/>
  <c r="C18" i="1"/>
  <c r="C17" i="1"/>
  <c r="C16" i="1"/>
  <c r="C15" i="1"/>
  <c r="C14" i="1"/>
  <c r="C13" i="1" l="1"/>
  <c r="C23" i="1" l="1"/>
  <c r="C52" i="1" l="1"/>
  <c r="C49" i="1" l="1"/>
  <c r="C48" i="1" s="1"/>
  <c r="C12" i="1" l="1"/>
  <c r="C28" i="1" l="1"/>
  <c r="C27" i="1" s="1"/>
  <c r="C47" i="1" l="1"/>
  <c r="C38" i="1"/>
</calcChain>
</file>

<file path=xl/sharedStrings.xml><?xml version="1.0" encoding="utf-8"?>
<sst xmlns="http://schemas.openxmlformats.org/spreadsheetml/2006/main" count="89" uniqueCount="88">
  <si>
    <t xml:space="preserve">                                                      "Dobeles novada pašvaldības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</si>
  <si>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</si>
  <si>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</si>
  <si>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</si>
  <si>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</si>
  <si>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</si>
  <si>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</si>
  <si>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</si>
  <si>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</si>
  <si>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</si>
  <si>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</si>
  <si>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</si>
  <si>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</si>
  <si>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</si>
  <si>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</si>
  <si>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</si>
  <si>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</si>
  <si>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</si>
  <si>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</si>
  <si>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</si>
  <si>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</si>
  <si>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</si>
  <si>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</si>
  <si>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</si>
  <si>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</si>
  <si>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</si>
  <si>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</si>
  <si>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</si>
  <si>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</si>
  <si>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</si>
  <si>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</si>
  <si>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</si>
  <si>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</si>
  <si>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</si>
  <si>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</si>
  <si>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</si>
  <si>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</si>
  <si>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</si>
  <si>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</si>
  <si>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</si>
  <si>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</si>
  <si>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</si>
  <si>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</si>
  <si>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</si>
  <si>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</si>
  <si>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</si>
  <si>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</si>
  <si>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</si>
  <si>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</si>
  <si>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</si>
  <si>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</si>
  <si>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</si>
  <si>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</si>
  <si>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</si>
  <si>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</si>
  <si>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</si>
  <si>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</si>
  <si>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</si>
  <si>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</si>
  <si>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</si>
  <si>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</si>
  <si>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</si>
  <si>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</si>
  <si>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</si>
  <si>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</si>
  <si>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</si>
  <si>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</si>
  <si>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</si>
  <si>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</si>
  <si>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</si>
  <si>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</si>
  <si>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</si>
  <si>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</si>
  <si>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</si>
  <si>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</si>
  <si>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</si>
  <si>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</si>
  <si>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finansnetām  publiskām personām</t>
  </si>
  <si>
    <t>5.5.0.0.</t>
  </si>
  <si>
    <t>Dabas resursu nodoklis</t>
  </si>
  <si>
    <t xml:space="preserve">                                                                   budžets 2021.gadam"</t>
  </si>
  <si>
    <t xml:space="preserve">Dobeles novada  pašvaldības 2021.gada  pamatbudžeta ieņēmumu un izdevumu </t>
  </si>
  <si>
    <t>Aizdevuma atmaksa</t>
  </si>
  <si>
    <t xml:space="preserve">                                                    saistošajiem noteikumiem Nr.3</t>
  </si>
  <si>
    <t xml:space="preserve">Finanšu un grāmatvedības nodaļas vadītāja </t>
  </si>
  <si>
    <t>J.Kalniņa</t>
  </si>
  <si>
    <t xml:space="preserve">                                    Dobeles novada domes 29.07.2021</t>
  </si>
  <si>
    <t>(ar grozījumiem xx12.2021,lēmums nr.xx)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</si>
</sst>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 Baltic"/>
      <family val="1"/>
      <charset val="186"/>
    </font>
    <font>
      <sz val="11"/>
      <color rgb="FFFF0000"/>
      <name val="Calibri"/>
      <family val="2"/>
      <charset val="186"/>
      <scheme val="minor"/>
    </font>
    <font>
      <i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2" xfId="0" applyNumberFormat="1" applyFont="1" applyBorder="1"/>
    <xf numFmtId="2" fontId="1" fillId="0" borderId="0" xfId="0" applyNumberFormat="1" applyFont="1" applyBorder="1"/>
    <xf numFmtId="0" fontId="3" fillId="0" borderId="3" xfId="0" applyFont="1" applyBorder="1"/>
    <xf numFmtId="0" fontId="5" fillId="0" borderId="3" xfId="0" applyFont="1" applyBorder="1"/>
    <xf numFmtId="0" fontId="6" fillId="0" borderId="3" xfId="0" applyFont="1" applyFill="1" applyBorder="1"/>
    <xf numFmtId="0" fontId="5" fillId="0" borderId="3" xfId="0" applyFont="1" applyFill="1" applyBorder="1"/>
    <xf numFmtId="2" fontId="2" fillId="0" borderId="0" xfId="0" applyNumberFormat="1" applyFont="1" applyAlignment="1">
      <alignment horizontal="center"/>
    </xf>
    <xf numFmtId="2" fontId="6" fillId="0" borderId="3" xfId="0" applyNumberFormat="1" applyFont="1" applyBorder="1"/>
    <xf numFmtId="2" fontId="6" fillId="0" borderId="3" xfId="0" applyNumberFormat="1" applyFont="1" applyBorder="1" applyAlignment="1">
      <alignment horizontal="center"/>
    </xf>
    <xf numFmtId="2" fontId="3" fillId="0" borderId="3" xfId="0" applyNumberFormat="1" applyFont="1" applyBorder="1"/>
    <xf numFmtId="0" fontId="3" fillId="0" borderId="3" xfId="0" applyFont="1" applyFill="1" applyBorder="1"/>
    <xf numFmtId="2" fontId="5" fillId="0" borderId="3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6" fillId="0" borderId="3" xfId="0" applyFont="1" applyBorder="1"/>
    <xf numFmtId="0" fontId="8" fillId="0" borderId="3" xfId="0" applyFont="1" applyBorder="1"/>
    <xf numFmtId="0" fontId="9" fillId="0" borderId="3" xfId="0" applyFont="1" applyBorder="1"/>
    <xf numFmtId="49" fontId="8" fillId="0" borderId="3" xfId="0" applyNumberFormat="1" applyFont="1" applyBorder="1"/>
    <xf numFmtId="49" fontId="8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7" xfId="0" applyFont="1" applyBorder="1"/>
    <xf numFmtId="49" fontId="3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49" fontId="9" fillId="0" borderId="3" xfId="0" applyNumberFormat="1" applyFont="1" applyBorder="1"/>
    <xf numFmtId="0" fontId="9" fillId="0" borderId="3" xfId="0" applyFont="1" applyBorder="1" applyAlignment="1">
      <alignment horizontal="left"/>
    </xf>
    <xf numFmtId="0" fontId="11" fillId="0" borderId="3" xfId="0" applyFont="1" applyBorder="1"/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/>
    <xf numFmtId="49" fontId="6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Fill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0" fontId="8" fillId="0" borderId="6" xfId="0" applyFont="1" applyBorder="1"/>
    <xf numFmtId="0" fontId="4" fillId="0" borderId="6" xfId="0" applyFont="1" applyBorder="1"/>
    <xf numFmtId="2" fontId="4" fillId="3" borderId="9" xfId="0" applyNumberFormat="1" applyFont="1" applyFill="1" applyBorder="1" applyAlignment="1">
      <alignment horizontal="center"/>
    </xf>
    <xf numFmtId="2" fontId="4" fillId="3" borderId="8" xfId="0" applyNumberFormat="1" applyFont="1" applyFill="1" applyBorder="1"/>
    <xf numFmtId="0" fontId="4" fillId="3" borderId="10" xfId="0" applyFont="1" applyFill="1" applyBorder="1"/>
    <xf numFmtId="49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/>
    <xf numFmtId="0" fontId="4" fillId="3" borderId="3" xfId="0" applyFont="1" applyFill="1" applyBorder="1"/>
    <xf numFmtId="0" fontId="10" fillId="3" borderId="3" xfId="0" applyFont="1" applyFill="1" applyBorder="1" applyAlignment="1">
      <alignment horizontal="center"/>
    </xf>
    <xf numFmtId="0" fontId="12" fillId="3" borderId="3" xfId="0" applyFont="1" applyFill="1" applyBorder="1"/>
    <xf numFmtId="0" fontId="10" fillId="3" borderId="3" xfId="0" applyFont="1" applyFill="1" applyBorder="1"/>
    <xf numFmtId="0" fontId="7" fillId="0" borderId="0" xfId="0" applyFont="1"/>
    <xf numFmtId="0" fontId="13" fillId="0" borderId="0" xfId="0" applyFont="1"/>
    <xf numFmtId="0" fontId="5" fillId="0" borderId="0" xfId="0" applyFont="1" applyAlignment="1">
      <alignment horizontal="right"/>
    </xf>
    <xf numFmtId="0" fontId="14" fillId="0" borderId="0" xfId="0" applyFont="1"/>
    <xf numFmtId="0" fontId="15" fillId="0" borderId="0" xfId="0" applyFont="1" applyAlignment="1">
      <alignment horizontal="right"/>
    </xf>
    <xf numFmtId="2" fontId="5" fillId="0" borderId="3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inanses\GROZIJUMI\2021\12.2021\1.pielikums_Pamatbudzeta_ienemumi%20_12_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dus.dnp.dobele.lv/Users/DaceR/AppData/Local/Microsoft/Windows/Temporary%20Internet%20Files/Content.Outlook/9NP31L2W/2_pielikums_pamatbud&#382;eta%20izdevumi_12.2021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2">
          <cell r="E22">
            <v>16001611</v>
          </cell>
        </row>
        <row r="25">
          <cell r="E25">
            <v>3490311</v>
          </cell>
        </row>
        <row r="36">
          <cell r="E36">
            <v>18000</v>
          </cell>
        </row>
        <row r="38">
          <cell r="E38">
            <v>80617</v>
          </cell>
        </row>
        <row r="40">
          <cell r="E40">
            <v>1809511</v>
          </cell>
        </row>
        <row r="58">
          <cell r="E58">
            <v>250287</v>
          </cell>
        </row>
        <row r="60">
          <cell r="E60">
            <v>18448888</v>
          </cell>
        </row>
        <row r="84">
          <cell r="E84">
            <v>1304862</v>
          </cell>
        </row>
        <row r="90">
          <cell r="E90">
            <v>2860097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22">
          <cell r="C122">
            <v>5580163</v>
          </cell>
        </row>
        <row r="155">
          <cell r="C155">
            <v>1022616</v>
          </cell>
        </row>
        <row r="206">
          <cell r="C206">
            <v>2361539</v>
          </cell>
        </row>
        <row r="237">
          <cell r="C237">
            <v>265505</v>
          </cell>
        </row>
        <row r="426">
          <cell r="C426">
            <v>8941524</v>
          </cell>
        </row>
        <row r="429">
          <cell r="C429">
            <v>121862</v>
          </cell>
        </row>
        <row r="607">
          <cell r="C607">
            <v>3917325</v>
          </cell>
        </row>
        <row r="610">
          <cell r="C610">
            <v>23032042</v>
          </cell>
        </row>
        <row r="811">
          <cell r="C811">
            <v>6995393</v>
          </cell>
        </row>
        <row r="895">
          <cell r="D895">
            <v>26729091</v>
          </cell>
          <cell r="G895">
            <v>15960108</v>
          </cell>
          <cell r="H895">
            <v>1299138</v>
          </cell>
          <cell r="I895">
            <v>5050</v>
          </cell>
          <cell r="J895">
            <v>5484849</v>
          </cell>
          <cell r="K895">
            <v>1457262</v>
          </cell>
          <cell r="L895">
            <v>1302471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topLeftCell="A35" zoomScale="120" zoomScaleNormal="120" workbookViewId="0">
      <selection activeCell="C52" sqref="C52"/>
    </sheetView>
  </sheetViews>
  <sheetFormatPr defaultRowHeight="15" x14ac:dyDescent="0.25"/>
  <cols>
    <col min="1" max="1" width="12.42578125" customWidth="1"/>
    <col min="2" max="2" width="61.28515625" customWidth="1"/>
    <col min="3" max="3" width="14.7109375" customWidth="1"/>
    <col min="5" max="5" width="10.42578125" bestFit="1" customWidth="1"/>
    <col min="6" max="6" width="12.85546875" customWidth="1"/>
  </cols>
  <sheetData>
    <row r="1" spans="1:3" ht="15.75" x14ac:dyDescent="0.25">
      <c r="A1" s="1"/>
      <c r="B1" s="67" t="s">
        <v>69</v>
      </c>
      <c r="C1" s="67"/>
    </row>
    <row r="2" spans="1:3" ht="15.75" x14ac:dyDescent="0.25">
      <c r="A2" s="1"/>
      <c r="B2" s="68" t="s">
        <v>86</v>
      </c>
      <c r="C2" s="68"/>
    </row>
    <row r="3" spans="1:3" ht="15.75" x14ac:dyDescent="0.25">
      <c r="A3" s="1"/>
      <c r="B3" s="69" t="s">
        <v>83</v>
      </c>
      <c r="C3" s="69"/>
    </row>
    <row r="4" spans="1:3" ht="15.75" x14ac:dyDescent="0.25">
      <c r="A4" s="1"/>
      <c r="B4" s="70" t="s">
        <v>0</v>
      </c>
      <c r="C4" s="70"/>
    </row>
    <row r="5" spans="1:3" ht="15.75" x14ac:dyDescent="0.25">
      <c r="A5" s="1"/>
      <c r="B5" s="70" t="s">
        <v>80</v>
      </c>
      <c r="C5" s="70"/>
    </row>
    <row r="6" spans="1:3" ht="12" customHeight="1" x14ac:dyDescent="0.25">
      <c r="A6" s="3"/>
      <c r="B6" s="2"/>
      <c r="C6" s="62" t="s">
        <v>87</v>
      </c>
    </row>
    <row r="7" spans="1:3" ht="15.75" x14ac:dyDescent="0.25">
      <c r="A7" s="64" t="s">
        <v>81</v>
      </c>
      <c r="B7" s="64"/>
      <c r="C7" s="64"/>
    </row>
    <row r="8" spans="1:3" ht="15.75" x14ac:dyDescent="0.25">
      <c r="A8" s="1"/>
      <c r="B8" s="10" t="s">
        <v>70</v>
      </c>
      <c r="C8" s="2"/>
    </row>
    <row r="9" spans="1:3" ht="15.75" x14ac:dyDescent="0.25">
      <c r="A9" s="23" t="s">
        <v>1</v>
      </c>
      <c r="B9" s="4"/>
      <c r="C9" s="65">
        <v>2021</v>
      </c>
    </row>
    <row r="10" spans="1:3" ht="11.25" customHeight="1" x14ac:dyDescent="0.25">
      <c r="A10" s="24" t="s">
        <v>2</v>
      </c>
      <c r="B10" s="25" t="s">
        <v>3</v>
      </c>
      <c r="C10" s="66"/>
    </row>
    <row r="11" spans="1:3" ht="17.25" customHeight="1" x14ac:dyDescent="0.25">
      <c r="A11" s="24" t="s">
        <v>4</v>
      </c>
      <c r="B11" s="5"/>
      <c r="C11" s="42" t="s">
        <v>5</v>
      </c>
    </row>
    <row r="12" spans="1:3" x14ac:dyDescent="0.25">
      <c r="A12" s="49" t="s">
        <v>6</v>
      </c>
      <c r="B12" s="50" t="s">
        <v>7</v>
      </c>
      <c r="C12" s="51">
        <f>C13+C18+C19+C23</f>
        <v>44264184</v>
      </c>
    </row>
    <row r="13" spans="1:3" x14ac:dyDescent="0.25">
      <c r="A13" s="33" t="s">
        <v>8</v>
      </c>
      <c r="B13" s="26" t="s">
        <v>9</v>
      </c>
      <c r="C13" s="48">
        <f>SUM(C14:C17)</f>
        <v>19590539</v>
      </c>
    </row>
    <row r="14" spans="1:3" x14ac:dyDescent="0.25">
      <c r="A14" s="16" t="s">
        <v>10</v>
      </c>
      <c r="B14" s="6" t="s">
        <v>22</v>
      </c>
      <c r="C14" s="6">
        <f>[1]Sheet1!$E$22</f>
        <v>16001611</v>
      </c>
    </row>
    <row r="15" spans="1:3" x14ac:dyDescent="0.25">
      <c r="A15" s="16" t="s">
        <v>11</v>
      </c>
      <c r="B15" s="6" t="s">
        <v>23</v>
      </c>
      <c r="C15" s="6">
        <f>[1]Sheet1!$E$25</f>
        <v>3490311</v>
      </c>
    </row>
    <row r="16" spans="1:3" x14ac:dyDescent="0.25">
      <c r="A16" s="27" t="s">
        <v>25</v>
      </c>
      <c r="B16" s="17" t="s">
        <v>24</v>
      </c>
      <c r="C16" s="6">
        <f>[1]Sheet1!$E$36</f>
        <v>18000</v>
      </c>
    </row>
    <row r="17" spans="1:3" x14ac:dyDescent="0.25">
      <c r="A17" s="27" t="s">
        <v>78</v>
      </c>
      <c r="B17" s="17" t="s">
        <v>79</v>
      </c>
      <c r="C17" s="6">
        <f>[1]Sheet1!$E$38</f>
        <v>80617</v>
      </c>
    </row>
    <row r="18" spans="1:3" x14ac:dyDescent="0.25">
      <c r="A18" s="34" t="s">
        <v>12</v>
      </c>
      <c r="B18" s="35" t="s">
        <v>13</v>
      </c>
      <c r="C18" s="36">
        <f>[1]Sheet1!$E$40</f>
        <v>1809511</v>
      </c>
    </row>
    <row r="19" spans="1:3" x14ac:dyDescent="0.25">
      <c r="A19" s="12" t="s">
        <v>15</v>
      </c>
      <c r="B19" s="37" t="s">
        <v>16</v>
      </c>
      <c r="C19" s="18">
        <f>[1]Sheet1!$E$90</f>
        <v>2860097</v>
      </c>
    </row>
    <row r="20" spans="1:3" hidden="1" x14ac:dyDescent="0.25">
      <c r="A20" s="38" t="s">
        <v>17</v>
      </c>
      <c r="B20" s="15" t="s">
        <v>18</v>
      </c>
      <c r="C20" s="7">
        <v>518328</v>
      </c>
    </row>
    <row r="21" spans="1:3" hidden="1" x14ac:dyDescent="0.25">
      <c r="A21" s="39"/>
      <c r="B21" s="40" t="s">
        <v>19</v>
      </c>
      <c r="C21" s="9"/>
    </row>
    <row r="22" spans="1:3" hidden="1" x14ac:dyDescent="0.25">
      <c r="A22" s="38" t="s">
        <v>20</v>
      </c>
      <c r="B22" s="15" t="s">
        <v>21</v>
      </c>
      <c r="C22" s="7">
        <v>203079</v>
      </c>
    </row>
    <row r="23" spans="1:3" x14ac:dyDescent="0.25">
      <c r="A23" s="41" t="s">
        <v>26</v>
      </c>
      <c r="B23" s="11" t="s">
        <v>27</v>
      </c>
      <c r="C23" s="8">
        <f>C24+C25+C26</f>
        <v>20004037</v>
      </c>
    </row>
    <row r="24" spans="1:3" x14ac:dyDescent="0.25">
      <c r="A24" s="16" t="s">
        <v>76</v>
      </c>
      <c r="B24" s="15" t="s">
        <v>77</v>
      </c>
      <c r="C24" s="9">
        <f>[1]Sheet1!$E$58</f>
        <v>250287</v>
      </c>
    </row>
    <row r="25" spans="1:3" x14ac:dyDescent="0.25">
      <c r="A25" s="16" t="s">
        <v>28</v>
      </c>
      <c r="B25" s="13" t="s">
        <v>14</v>
      </c>
      <c r="C25" s="14">
        <f>[1]Sheet1!$E$60</f>
        <v>18448888</v>
      </c>
    </row>
    <row r="26" spans="1:3" x14ac:dyDescent="0.25">
      <c r="A26" s="27" t="s">
        <v>29</v>
      </c>
      <c r="B26" s="43" t="s">
        <v>30</v>
      </c>
      <c r="C26" s="44">
        <f>[1]Sheet1!$E$84</f>
        <v>1304862</v>
      </c>
    </row>
    <row r="27" spans="1:3" x14ac:dyDescent="0.25">
      <c r="A27" s="52" t="s">
        <v>31</v>
      </c>
      <c r="B27" s="53" t="s">
        <v>63</v>
      </c>
      <c r="C27" s="54">
        <f>C28</f>
        <v>52237969</v>
      </c>
    </row>
    <row r="28" spans="1:3" x14ac:dyDescent="0.25">
      <c r="A28" s="45" t="s">
        <v>32</v>
      </c>
      <c r="B28" s="47" t="s">
        <v>33</v>
      </c>
      <c r="C28" s="46">
        <f>C29+C30+C31+C32+C33+C34+C35+C36+C37</f>
        <v>52237969</v>
      </c>
    </row>
    <row r="29" spans="1:3" x14ac:dyDescent="0.25">
      <c r="A29" s="30" t="s">
        <v>36</v>
      </c>
      <c r="B29" s="20" t="s">
        <v>34</v>
      </c>
      <c r="C29" s="20">
        <f>[2]Sheet1!$C$122</f>
        <v>5580163</v>
      </c>
    </row>
    <row r="30" spans="1:3" x14ac:dyDescent="0.25">
      <c r="A30" s="30" t="s">
        <v>35</v>
      </c>
      <c r="B30" s="20" t="s">
        <v>37</v>
      </c>
      <c r="C30" s="20">
        <f>[2]Sheet1!$C$155</f>
        <v>1022616</v>
      </c>
    </row>
    <row r="31" spans="1:3" x14ac:dyDescent="0.25">
      <c r="A31" s="30" t="s">
        <v>38</v>
      </c>
      <c r="B31" s="20" t="s">
        <v>39</v>
      </c>
      <c r="C31" s="63">
        <f>[2]Sheet1!$C$206</f>
        <v>2361539</v>
      </c>
    </row>
    <row r="32" spans="1:3" x14ac:dyDescent="0.25">
      <c r="A32" s="30" t="s">
        <v>40</v>
      </c>
      <c r="B32" s="20" t="s">
        <v>41</v>
      </c>
      <c r="C32" s="20">
        <f>[2]Sheet1!$C$237</f>
        <v>265505</v>
      </c>
    </row>
    <row r="33" spans="1:3" x14ac:dyDescent="0.25">
      <c r="A33" s="30" t="s">
        <v>42</v>
      </c>
      <c r="B33" s="20" t="s">
        <v>43</v>
      </c>
      <c r="C33" s="20">
        <f>[2]Sheet1!$C$426</f>
        <v>8941524</v>
      </c>
    </row>
    <row r="34" spans="1:3" x14ac:dyDescent="0.25">
      <c r="A34" s="30" t="s">
        <v>44</v>
      </c>
      <c r="B34" s="20" t="s">
        <v>45</v>
      </c>
      <c r="C34" s="20">
        <f>[2]Sheet1!$C$429</f>
        <v>121862</v>
      </c>
    </row>
    <row r="35" spans="1:3" x14ac:dyDescent="0.25">
      <c r="A35" s="30" t="s">
        <v>47</v>
      </c>
      <c r="B35" s="30" t="s">
        <v>46</v>
      </c>
      <c r="C35" s="20">
        <f>[2]Sheet1!$C$607</f>
        <v>3917325</v>
      </c>
    </row>
    <row r="36" spans="1:3" x14ac:dyDescent="0.25">
      <c r="A36" s="30" t="s">
        <v>48</v>
      </c>
      <c r="B36" s="30" t="s">
        <v>49</v>
      </c>
      <c r="C36" s="20">
        <f>[2]Sheet1!$C$610</f>
        <v>23032042</v>
      </c>
    </row>
    <row r="37" spans="1:3" x14ac:dyDescent="0.25">
      <c r="A37" s="30" t="s">
        <v>50</v>
      </c>
      <c r="B37" s="30" t="s">
        <v>51</v>
      </c>
      <c r="C37" s="20">
        <f>[2]Sheet1!$C$811</f>
        <v>6995393</v>
      </c>
    </row>
    <row r="38" spans="1:3" x14ac:dyDescent="0.25">
      <c r="A38" s="22" t="s">
        <v>52</v>
      </c>
      <c r="B38" s="21" t="s">
        <v>53</v>
      </c>
      <c r="C38" s="19">
        <f>C39+C40+C41+C42+C43+C44+C45+C46</f>
        <v>52237969</v>
      </c>
    </row>
    <row r="39" spans="1:3" x14ac:dyDescent="0.25">
      <c r="A39" s="30" t="s">
        <v>54</v>
      </c>
      <c r="B39" s="30" t="s">
        <v>55</v>
      </c>
      <c r="C39" s="20">
        <f>[2]Sheet1!$D$895</f>
        <v>26729091</v>
      </c>
    </row>
    <row r="40" spans="1:3" x14ac:dyDescent="0.25">
      <c r="A40" s="31">
        <v>2000</v>
      </c>
      <c r="B40" s="20" t="s">
        <v>56</v>
      </c>
      <c r="C40" s="20">
        <f>[2]Sheet1!$G$895</f>
        <v>15960108</v>
      </c>
    </row>
    <row r="41" spans="1:3" x14ac:dyDescent="0.25">
      <c r="A41" s="31">
        <v>3000</v>
      </c>
      <c r="B41" s="20" t="s">
        <v>57</v>
      </c>
      <c r="C41" s="20">
        <f>[2]Sheet1!$H$895</f>
        <v>1299138</v>
      </c>
    </row>
    <row r="42" spans="1:3" x14ac:dyDescent="0.25">
      <c r="A42" s="31">
        <v>4000</v>
      </c>
      <c r="B42" s="20" t="s">
        <v>58</v>
      </c>
      <c r="C42" s="20">
        <f>[2]Sheet1!$I$895</f>
        <v>5050</v>
      </c>
    </row>
    <row r="43" spans="1:3" x14ac:dyDescent="0.25">
      <c r="A43" s="31">
        <v>5000</v>
      </c>
      <c r="B43" s="20" t="s">
        <v>59</v>
      </c>
      <c r="C43" s="20">
        <f>[2]Sheet1!$J$895</f>
        <v>5484849</v>
      </c>
    </row>
    <row r="44" spans="1:3" x14ac:dyDescent="0.25">
      <c r="A44" s="31">
        <v>6000</v>
      </c>
      <c r="B44" s="20" t="s">
        <v>60</v>
      </c>
      <c r="C44" s="20">
        <f>[2]Sheet1!$K$895</f>
        <v>1457262</v>
      </c>
    </row>
    <row r="45" spans="1:3" x14ac:dyDescent="0.25">
      <c r="A45" s="31">
        <v>7000</v>
      </c>
      <c r="B45" s="20" t="s">
        <v>27</v>
      </c>
      <c r="C45" s="20">
        <f>[2]Sheet1!$L$895</f>
        <v>1302471</v>
      </c>
    </row>
    <row r="46" spans="1:3" x14ac:dyDescent="0.25">
      <c r="A46" s="31">
        <v>8000</v>
      </c>
      <c r="B46" s="20" t="s">
        <v>61</v>
      </c>
      <c r="C46" s="20">
        <v>0</v>
      </c>
    </row>
    <row r="47" spans="1:3" x14ac:dyDescent="0.25">
      <c r="A47" s="28" t="s">
        <v>62</v>
      </c>
      <c r="B47" s="19" t="s">
        <v>68</v>
      </c>
      <c r="C47" s="29">
        <f>C12-C28</f>
        <v>-7973785</v>
      </c>
    </row>
    <row r="48" spans="1:3" ht="15.75" x14ac:dyDescent="0.25">
      <c r="A48" s="55" t="s">
        <v>64</v>
      </c>
      <c r="B48" s="56" t="s">
        <v>74</v>
      </c>
      <c r="C48" s="57">
        <f>C49+C52+C55+C56</f>
        <v>7973785</v>
      </c>
    </row>
    <row r="49" spans="1:7" x14ac:dyDescent="0.25">
      <c r="A49" s="31"/>
      <c r="B49" s="19" t="s">
        <v>73</v>
      </c>
      <c r="C49" s="29">
        <f>C50-C51</f>
        <v>8506911</v>
      </c>
    </row>
    <row r="50" spans="1:7" x14ac:dyDescent="0.25">
      <c r="A50" s="20"/>
      <c r="B50" s="32" t="s">
        <v>65</v>
      </c>
      <c r="C50" s="32">
        <v>10477922</v>
      </c>
    </row>
    <row r="51" spans="1:7" x14ac:dyDescent="0.25">
      <c r="A51" s="20"/>
      <c r="B51" s="32" t="s">
        <v>66</v>
      </c>
      <c r="C51" s="32">
        <v>1971011</v>
      </c>
    </row>
    <row r="52" spans="1:7" x14ac:dyDescent="0.25">
      <c r="A52" s="20"/>
      <c r="B52" s="19" t="s">
        <v>75</v>
      </c>
      <c r="C52" s="29">
        <f>C53+C54</f>
        <v>-261533</v>
      </c>
    </row>
    <row r="53" spans="1:7" x14ac:dyDescent="0.25">
      <c r="A53" s="20"/>
      <c r="B53" s="32" t="s">
        <v>71</v>
      </c>
      <c r="C53" s="32">
        <v>2113824</v>
      </c>
    </row>
    <row r="54" spans="1:7" x14ac:dyDescent="0.25">
      <c r="A54" s="20"/>
      <c r="B54" s="32" t="s">
        <v>72</v>
      </c>
      <c r="C54" s="32">
        <v>-2375357</v>
      </c>
    </row>
    <row r="55" spans="1:7" x14ac:dyDescent="0.25">
      <c r="A55" s="20"/>
      <c r="B55" s="29" t="s">
        <v>82</v>
      </c>
      <c r="C55" s="29">
        <v>12000</v>
      </c>
    </row>
    <row r="56" spans="1:7" x14ac:dyDescent="0.25">
      <c r="A56" s="20"/>
      <c r="B56" s="19" t="s">
        <v>67</v>
      </c>
      <c r="C56" s="29">
        <v>-283593</v>
      </c>
      <c r="G56" s="58"/>
    </row>
    <row r="57" spans="1:7" x14ac:dyDescent="0.25">
      <c r="E57" s="61"/>
    </row>
    <row r="58" spans="1:7" x14ac:dyDescent="0.25">
      <c r="B58" s="59" t="s">
        <v>84</v>
      </c>
      <c r="C58" s="60" t="s">
        <v>85</v>
      </c>
      <c r="E58" s="61"/>
    </row>
    <row r="60" spans="1:7" x14ac:dyDescent="0.25">
      <c r="C60" s="58"/>
    </row>
  </sheetData>
  <mergeCells count="7">
    <mergeCell ref="A7:C7"/>
    <mergeCell ref="C9:C10"/>
    <mergeCell ref="B1:C1"/>
    <mergeCell ref="B2:C2"/>
    <mergeCell ref="B3:C3"/>
    <mergeCell ref="B4:C4"/>
    <mergeCell ref="B5:C5"/>
  </mergeCells>
  <pageMargins left="0.74803149606299213" right="0.15748031496062992" top="0.98425196850393704" bottom="0.98425196850393704" header="0.51181102362204722" footer="0.51181102362204722"/>
  <pageSetup paperSize="9" scale="8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Santa Eberte</cp:lastModifiedBy>
  <cp:lastPrinted>2021-12-22T13:36:09Z</cp:lastPrinted>
  <dcterms:created xsi:type="dcterms:W3CDTF">2017-02-16T08:07:43Z</dcterms:created>
  <dcterms:modified xsi:type="dcterms:W3CDTF">2022-03-18T09:56:51Z</dcterms:modified>
</cp:coreProperties>
</file>