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zintraM\Documents\DOMES SEDES\DOMES LEMUMI 2018\"/>
    </mc:Choice>
  </mc:AlternateContent>
  <bookViews>
    <workbookView xWindow="0" yWindow="0" windowWidth="28800" windowHeight="12435"/>
  </bookViews>
  <sheets>
    <sheet name="Investīcju plāns" sheetId="1" r:id="rId1"/>
  </sheets>
  <definedNames>
    <definedName name="_xlnm.Print_Area" localSheetId="0">'Investīcju plāns'!$A$3:$L$182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7" i="1" l="1"/>
  <c r="D175" i="1"/>
  <c r="D174" i="1"/>
  <c r="D8" i="1"/>
  <c r="E154" i="1"/>
  <c r="E155" i="1"/>
  <c r="E156" i="1"/>
  <c r="E157" i="1"/>
  <c r="E153" i="1"/>
  <c r="D158" i="1"/>
  <c r="D152" i="1"/>
  <c r="D150" i="1"/>
  <c r="D148" i="1"/>
  <c r="D75" i="1" l="1"/>
  <c r="E106" i="1"/>
  <c r="E73" i="1"/>
  <c r="D72" i="1"/>
  <c r="E170" i="1"/>
  <c r="D168" i="1"/>
  <c r="E87" i="1"/>
  <c r="D179" i="1"/>
  <c r="D178" i="1"/>
  <c r="D165" i="1"/>
  <c r="D166" i="1"/>
  <c r="D167" i="1"/>
  <c r="D164" i="1"/>
  <c r="D159" i="1"/>
  <c r="D129" i="1"/>
  <c r="D127" i="1"/>
  <c r="D128" i="1"/>
  <c r="D130" i="1"/>
  <c r="D131" i="1"/>
  <c r="D132" i="1"/>
  <c r="D133" i="1"/>
  <c r="D134" i="1"/>
  <c r="D135" i="1"/>
  <c r="D136" i="1"/>
  <c r="D137" i="1"/>
  <c r="D138" i="1"/>
  <c r="D139" i="1"/>
  <c r="D140" i="1"/>
  <c r="D141" i="1"/>
  <c r="D142" i="1"/>
  <c r="D143" i="1"/>
  <c r="D144" i="1"/>
  <c r="D145" i="1"/>
  <c r="D146" i="1"/>
  <c r="D126" i="1"/>
  <c r="D124" i="1"/>
  <c r="D120" i="1"/>
  <c r="D119" i="1"/>
  <c r="D122" i="1" s="1"/>
  <c r="D105" i="1"/>
  <c r="D176" i="1" l="1"/>
  <c r="D180" i="1"/>
  <c r="D104" i="1"/>
  <c r="D108" i="1" s="1"/>
  <c r="D95" i="1" l="1"/>
  <c r="D96" i="1"/>
  <c r="D97" i="1"/>
  <c r="D98" i="1"/>
  <c r="D94" i="1"/>
  <c r="D88" i="1"/>
  <c r="D89" i="1"/>
  <c r="D90" i="1"/>
  <c r="D91" i="1"/>
  <c r="D81" i="1" l="1"/>
  <c r="D82" i="1"/>
  <c r="D83" i="1"/>
  <c r="D84" i="1"/>
  <c r="D85" i="1"/>
  <c r="D86" i="1"/>
  <c r="D80" i="1"/>
  <c r="D70" i="1" l="1"/>
  <c r="D71" i="1"/>
  <c r="D76" i="1"/>
  <c r="D69" i="1"/>
  <c r="E43" i="1"/>
  <c r="F43" i="1"/>
  <c r="F41" i="1"/>
  <c r="E41" i="1" s="1"/>
  <c r="D41" i="1" s="1"/>
  <c r="F40" i="1"/>
  <c r="E40" i="1" s="1"/>
  <c r="D40" i="1" s="1"/>
  <c r="D45" i="1"/>
  <c r="D44" i="1"/>
  <c r="D42" i="1"/>
  <c r="D78" i="1" l="1"/>
  <c r="D36" i="1"/>
  <c r="D37" i="1"/>
  <c r="D38" i="1"/>
  <c r="D39" i="1"/>
  <c r="D17" i="1" l="1"/>
  <c r="D11" i="1"/>
  <c r="D12" i="1"/>
  <c r="D13" i="1"/>
  <c r="D14" i="1"/>
  <c r="D15" i="1"/>
  <c r="D16" i="1"/>
  <c r="D18" i="1"/>
  <c r="D19" i="1"/>
  <c r="D20" i="1"/>
  <c r="D21" i="1"/>
  <c r="D22" i="1"/>
  <c r="D23" i="1"/>
  <c r="D24" i="1"/>
  <c r="D25" i="1"/>
  <c r="D26" i="1"/>
  <c r="D27" i="1"/>
  <c r="D28" i="1"/>
  <c r="D29" i="1"/>
  <c r="D30" i="1"/>
  <c r="D31" i="1"/>
  <c r="D32" i="1"/>
  <c r="D33" i="1"/>
  <c r="D34" i="1"/>
  <c r="D35" i="1"/>
  <c r="D10" i="1"/>
  <c r="D67" i="1" l="1"/>
  <c r="D115" i="1"/>
  <c r="D110" i="1"/>
  <c r="D117" i="1" l="1"/>
  <c r="E172" i="1"/>
  <c r="G162" i="1"/>
  <c r="E151" i="1"/>
  <c r="E149" i="1"/>
  <c r="E147" i="1"/>
  <c r="E93" i="1"/>
  <c r="D92" i="1"/>
  <c r="D100" i="1" s="1"/>
  <c r="F47" i="1"/>
  <c r="E47" i="1"/>
  <c r="F46" i="1"/>
  <c r="E46" i="1"/>
  <c r="F77" i="1" l="1"/>
  <c r="E77" i="1"/>
  <c r="F99" i="1" l="1"/>
  <c r="E99" i="1"/>
  <c r="F160" i="1"/>
  <c r="E160" i="1"/>
  <c r="D162" i="1"/>
  <c r="D182" i="1" s="1"/>
  <c r="E161" i="1"/>
  <c r="F161" i="1"/>
  <c r="F162" i="1" l="1"/>
  <c r="E162" i="1"/>
</calcChain>
</file>

<file path=xl/comments1.xml><?xml version="1.0" encoding="utf-8"?>
<comments xmlns="http://schemas.openxmlformats.org/spreadsheetml/2006/main">
  <authors>
    <author>Zane Peļņa</author>
  </authors>
  <commentList>
    <comment ref="E40" authorId="0" shapeId="0">
      <text>
        <r>
          <rPr>
            <b/>
            <sz val="9"/>
            <color indexed="81"/>
            <rFont val="Tahoma"/>
            <family val="2"/>
            <charset val="186"/>
          </rPr>
          <t>Zane Peļņa:</t>
        </r>
        <r>
          <rPr>
            <sz val="9"/>
            <color indexed="81"/>
            <rFont val="Tahoma"/>
            <family val="2"/>
            <charset val="186"/>
          </rPr>
          <t xml:space="preserve">
pašvald.attiecināmās+vbd+neattiecināmās</t>
        </r>
      </text>
    </comment>
    <comment ref="F40" authorId="0" shapeId="0">
      <text>
        <r>
          <rPr>
            <b/>
            <sz val="9"/>
            <color indexed="81"/>
            <rFont val="Tahoma"/>
            <family val="2"/>
            <charset val="186"/>
          </rPr>
          <t>Zane Peļņa:</t>
        </r>
        <r>
          <rPr>
            <sz val="9"/>
            <color indexed="81"/>
            <rFont val="Tahoma"/>
            <family val="2"/>
            <charset val="186"/>
          </rPr>
          <t xml:space="preserve">
attiecināmās * ERAF </t>
        </r>
      </text>
    </comment>
    <comment ref="G72" authorId="0" shapeId="0">
      <text>
        <r>
          <rPr>
            <b/>
            <sz val="9"/>
            <color indexed="81"/>
            <rFont val="Tahoma"/>
            <family val="2"/>
            <charset val="186"/>
          </rPr>
          <t>Zane Peļņa:</t>
        </r>
        <r>
          <rPr>
            <sz val="9"/>
            <color indexed="81"/>
            <rFont val="Tahoma"/>
            <family val="2"/>
            <charset val="186"/>
          </rPr>
          <t xml:space="preserve">
Valsts budžeta dotācija</t>
        </r>
      </text>
    </comment>
    <comment ref="G125" authorId="0" shapeId="0">
      <text>
        <r>
          <rPr>
            <b/>
            <sz val="9"/>
            <color indexed="81"/>
            <rFont val="Tahoma"/>
            <family val="2"/>
            <charset val="186"/>
          </rPr>
          <t>Zane Peļņa:</t>
        </r>
        <r>
          <rPr>
            <sz val="9"/>
            <color indexed="81"/>
            <rFont val="Tahoma"/>
            <family val="2"/>
            <charset val="186"/>
          </rPr>
          <t xml:space="preserve">
Valsts kases aizņēmums</t>
        </r>
      </text>
    </comment>
    <comment ref="G129" authorId="0" shapeId="0">
      <text>
        <r>
          <rPr>
            <b/>
            <sz val="9"/>
            <color indexed="81"/>
            <rFont val="Tahoma"/>
            <family val="2"/>
            <charset val="186"/>
          </rPr>
          <t>Zane Peļņa:</t>
        </r>
        <r>
          <rPr>
            <sz val="9"/>
            <color indexed="81"/>
            <rFont val="Tahoma"/>
            <family val="2"/>
            <charset val="186"/>
          </rPr>
          <t xml:space="preserve">
Valsts kases aizņēmums</t>
        </r>
      </text>
    </comment>
    <comment ref="G147" authorId="0" shapeId="0">
      <text>
        <r>
          <rPr>
            <b/>
            <sz val="9"/>
            <color indexed="81"/>
            <rFont val="Tahoma"/>
            <family val="2"/>
            <charset val="186"/>
          </rPr>
          <t>Zane Peļņa:</t>
        </r>
        <r>
          <rPr>
            <sz val="9"/>
            <color indexed="81"/>
            <rFont val="Tahoma"/>
            <family val="2"/>
            <charset val="186"/>
          </rPr>
          <t xml:space="preserve">
VBD</t>
        </r>
      </text>
    </comment>
    <comment ref="G149" authorId="0" shapeId="0">
      <text>
        <r>
          <rPr>
            <b/>
            <sz val="9"/>
            <color indexed="81"/>
            <rFont val="Tahoma"/>
            <family val="2"/>
            <charset val="186"/>
          </rPr>
          <t>Zane Peļņa:</t>
        </r>
        <r>
          <rPr>
            <sz val="9"/>
            <color indexed="81"/>
            <rFont val="Tahoma"/>
            <family val="2"/>
            <charset val="186"/>
          </rPr>
          <t xml:space="preserve">
VBD</t>
        </r>
      </text>
    </comment>
    <comment ref="G151" authorId="0" shapeId="0">
      <text>
        <r>
          <rPr>
            <b/>
            <sz val="9"/>
            <color indexed="81"/>
            <rFont val="Tahoma"/>
            <family val="2"/>
            <charset val="186"/>
          </rPr>
          <t>Zane Peļņa:</t>
        </r>
        <r>
          <rPr>
            <sz val="9"/>
            <color indexed="81"/>
            <rFont val="Tahoma"/>
            <family val="2"/>
            <charset val="186"/>
          </rPr>
          <t xml:space="preserve">
VBD</t>
        </r>
      </text>
    </comment>
  </commentList>
</comments>
</file>

<file path=xl/sharedStrings.xml><?xml version="1.0" encoding="utf-8"?>
<sst xmlns="http://schemas.openxmlformats.org/spreadsheetml/2006/main" count="680" uniqueCount="502">
  <si>
    <t xml:space="preserve">Nr. p.k. </t>
  </si>
  <si>
    <t>Projekta nosaukums</t>
  </si>
  <si>
    <t>Indikatīvā summa</t>
  </si>
  <si>
    <t>Finanšu instruments</t>
  </si>
  <si>
    <t>Pašvaldības budžets</t>
  </si>
  <si>
    <t>ES fondi</t>
  </si>
  <si>
    <t>Cits</t>
  </si>
  <si>
    <t>Uzsākšanas laiks</t>
  </si>
  <si>
    <t>Realizācijas ilgums</t>
  </si>
  <si>
    <t>Atbildīgie/partneri</t>
  </si>
  <si>
    <t>Atbilstība vidēja termiņa prioritātēm</t>
  </si>
  <si>
    <t>R1.12; R1.13; VTP1</t>
  </si>
  <si>
    <t>Mācību infrastruktūras uzlabošana Dobeles novada izglītības iestādēs</t>
  </si>
  <si>
    <t>R1.21; R1.22; VTP1</t>
  </si>
  <si>
    <t>Izglītības pārvalde</t>
  </si>
  <si>
    <t>R1.19; VTP1</t>
  </si>
  <si>
    <t>Attīstības un plānošanas nodaļa, Komunālā nodaļa /Izglītības pārvalde, Dobeles Valsts ģimnāzija/</t>
  </si>
  <si>
    <t>R1.13; VTP1</t>
  </si>
  <si>
    <t>R1.13; R1.15; VTP1</t>
  </si>
  <si>
    <t>R1.16; VTP1</t>
  </si>
  <si>
    <t>Attīstības un plānošanas nodaļa, Komunālā nodaļa /Izglītības pārvalde/</t>
  </si>
  <si>
    <t>R1.14; VTP1</t>
  </si>
  <si>
    <t>R1.20; VTP1</t>
  </si>
  <si>
    <t>Ilgtermiņā</t>
  </si>
  <si>
    <t>Attīstības un plānošanas nodaļa, Komunālā nodaļa /DJIVC, Izglītības pārvalde/</t>
  </si>
  <si>
    <t>Bērzupes speciālās internātpamatskolas Annenieku pag. jaunas sporta zāles celtniecība</t>
  </si>
  <si>
    <t>Attīstības un plānošanas nodaļa /Bērzupes speciālā internātpamatskola Annenieku pag., Izglītības pārvalde/</t>
  </si>
  <si>
    <t>PIUAC</t>
  </si>
  <si>
    <t>Novada izglītības iestāžu mācībspēka kompetences pilnveide</t>
  </si>
  <si>
    <t>R1.10; VTP1</t>
  </si>
  <si>
    <t>Pilnveidotas pedagogu prasmes darbā  visos izglītības līmeņos. Veikti pedagogu pieredzes apmaiņas pasākumi. Pilnveidota profesionālās izglītības pedagogu kompetence.</t>
  </si>
  <si>
    <t>Pastāvīgi</t>
  </si>
  <si>
    <t>PROTI un DARI</t>
  </si>
  <si>
    <t>R1.2; VTP1</t>
  </si>
  <si>
    <t xml:space="preserve">Jaunieši, kuri nemācās, nestrādā vai neapgūst arodu un nav reģistrējušies Nodarbinātības valsts aģentūrā, ir motivēti un aktivizēti uzsākt mācības vai apgūt arodu. </t>
  </si>
  <si>
    <t>Attīstības un plānošanas nodaļa, Sociālais dienests /Izglītības pārvalde, NVO, DJIVC/</t>
  </si>
  <si>
    <t>KOPĀ</t>
  </si>
  <si>
    <t>R1.43; VTP1</t>
  </si>
  <si>
    <t>R1.26; VTP1</t>
  </si>
  <si>
    <t>Sociālais dienests</t>
  </si>
  <si>
    <t>Sociālā dienesta darbinieku profesionalitātes paaugstināšana</t>
  </si>
  <si>
    <t>R1.28; VTP1</t>
  </si>
  <si>
    <t>Kultūras un sporta pārvalde</t>
  </si>
  <si>
    <t>R1.32; VTP1; VTP3</t>
  </si>
  <si>
    <t>Attīstības un plānošanas nodaļa, Komunālā nodaļa /Dobeles pilsētas kultūras nams/</t>
  </si>
  <si>
    <t>R1.32; R1.34; VTP1; VTP3</t>
  </si>
  <si>
    <t>Attīstības un plānošanas nodaļa, Komunālā nodaļa /Kultūras un sporta pārvalde/</t>
  </si>
  <si>
    <t>R1.32; VTP3</t>
  </si>
  <si>
    <t>Mini futbola laukuma izveide Dobelē</t>
  </si>
  <si>
    <t>R1.39; VTP1</t>
  </si>
  <si>
    <t>Veikta laukuma topogrāfiskā uzmērīšana un izstrādāts tehniskais projekts. Ierīkots moderns, apgaismots mini futbola laukums Dobeles pilsētā</t>
  </si>
  <si>
    <t>Attīstības un plānošanas nodaļa /Kultūras un sporta pārvalde/</t>
  </si>
  <si>
    <t>Dobeles olimpisko sporta veidu centra izveide</t>
  </si>
  <si>
    <t>R1.38; VTP1</t>
  </si>
  <si>
    <t>Modernizēts stadiona komplekss, radot iespēju rīkot starptautiska un valsts mēroga sporta aktivitātes, uzstādīts stadiona aprīkojums, sporta spēļu laukuma aprīkojums, stadionam piegulošo telpu aprīkojums. Stadionā nodrošināta kvalitatīva mācību priekšmeta sports apguve divu lielo skolu – Dobeles Valsts ģimnāzijas un Dobeles 1.vidusskolas skolēniem</t>
  </si>
  <si>
    <t>Attīstības un plānošanas nodaļa, Komunālā nodaļa /Kultūras un sporta pārvalde, LOK/</t>
  </si>
  <si>
    <t>R1.44; VTP1</t>
  </si>
  <si>
    <t>Dobeles novada pašvaldības elektronisko pakalpojumu un informācijas sistēmu attīstība</t>
  </si>
  <si>
    <t>R1.42; VTP1</t>
  </si>
  <si>
    <t xml:space="preserve">Izstrādāta novada IKT attīstības koncepcija. Pilnveidota Dobeles pašvaldības IKT infrastruktūra un pakalpojumi, uzlabota IKT izmantošana pašvaldības datu bāžu veidošanā un uzturēšanā </t>
  </si>
  <si>
    <t>Administratīvā nodaļa</t>
  </si>
  <si>
    <t xml:space="preserve">Dobeles novada iedzīvotāju konkurētspējas paaugstināšana darba tirgū </t>
  </si>
  <si>
    <t>Dobeles novada vietējo mājražotāju un uzņēmumu tīmekļvietnes uzturēšana un aktualizēšana</t>
  </si>
  <si>
    <t>R2.5; VTP2</t>
  </si>
  <si>
    <t>Attīstības un plānošanas nodaļa /ĢAC "Namiņš"/</t>
  </si>
  <si>
    <t>R3.1; VTP4</t>
  </si>
  <si>
    <t>R3.16; VTP3</t>
  </si>
  <si>
    <t>R3.25; VTP3</t>
  </si>
  <si>
    <t>Attīstības un plānošanas nodaļa</t>
  </si>
  <si>
    <t>Bērnu atpūtas un rotaļu laukuma izveidošana Dobelē un Dobeles novada ciemos</t>
  </si>
  <si>
    <t>Atkritumu šķirošanas nozīmīguma popularizēšana</t>
  </si>
  <si>
    <t>R3.17; VTP3</t>
  </si>
  <si>
    <t xml:space="preserve">Organizēti informatīvi, izglītojoši pasākumi novada izglītības iestādēs par atkritumu šķirošanas nozīmīgumu ilgtermiņā </t>
  </si>
  <si>
    <t>Izglītības pārvalde /Komunālā nodaļa, SIA "Dobeles Komunālie pakalpojumi"/</t>
  </si>
  <si>
    <t>Video novērošanas sistēmas papildināšana Dobeles pilsētā</t>
  </si>
  <si>
    <t>VTP4</t>
  </si>
  <si>
    <t>Komunālā nodaļa /Izglītības pārvalde,Dobeles Mūzikas skola/</t>
  </si>
  <si>
    <t>R1.32; R1.43; VTP3</t>
  </si>
  <si>
    <t>Attīstības un plānošanas nodaļa, Komunālā nodaļa /Dobeles novadpētniecības muzejs, Kultūras un sporta pārvalde/</t>
  </si>
  <si>
    <t>Attīstības un plānošanas nodaļa/Sociālais dienests, ZPR</t>
  </si>
  <si>
    <t>Zivju krājumu papildināšana</t>
  </si>
  <si>
    <t>RV2 IZGLĪTĪBA</t>
  </si>
  <si>
    <t>RV3 VESELĪBAS APRŪPE UN SOCIĀLIE PAKALPOJUMI</t>
  </si>
  <si>
    <t>RV4 KULTŪRA, SPORTS UN ATPŪTA</t>
  </si>
  <si>
    <t>RV5 PĀRVALDĪBA</t>
  </si>
  <si>
    <t>RV6 UZŅĒMĒJDARBĪBAS VIDE</t>
  </si>
  <si>
    <t>RV7 TŪRISMS</t>
  </si>
  <si>
    <t>RV8 TEHNISKĀ INFRASTRUKTŪRA</t>
  </si>
  <si>
    <t>RV9 VIDE UN KULTŪRVĒSTURISKAIS MANTOJUMS</t>
  </si>
  <si>
    <t>RV10 DROŠĪBA</t>
  </si>
  <si>
    <t>R2.3; VTP2</t>
  </si>
  <si>
    <t xml:space="preserve">Organizēti semināri un konsultācijas jaunu izglītības programmu un satura izveidē atbilstoši darba tirgum, veicinot dažādu mērķa grupu iesaistīšanās darba tirgū. </t>
  </si>
  <si>
    <t>R2.2; VTP2</t>
  </si>
  <si>
    <t>Informatīvu un konsultatīvu pasākumu nodrošināšana Dobeles novada MVU</t>
  </si>
  <si>
    <t>Vietējo produktu virzīšanas pie patērātāja veicināšana</t>
  </si>
  <si>
    <t>Ņemta dalība dažādās izstādēs reģionālajā un nacionālajā līmenī, lai popularizētu vietējo ražotāju produkciju</t>
  </si>
  <si>
    <t>R3.26; VTP3</t>
  </si>
  <si>
    <t>R3.19; VTP3</t>
  </si>
  <si>
    <t>Sadarbībā ar VAS "Latvijas valsts meži" papildināti novadā esošo ūdenstilpju zivju krājumi</t>
  </si>
  <si>
    <t>Attīstības un plānošanas nodaļa, Komunālā nodaļa /Kultūras un sporta pārvalde, Jaunbērzes pag.pārv./</t>
  </si>
  <si>
    <t>Zaļās zonas sakārtošana un aktīvās atpūtas pieejamības nodrošināšana Dobeles novadā</t>
  </si>
  <si>
    <t>Dobeles pilsētas Ķestermežā ierīkota pastaigu taka, iegādāti un uzstādīti āra trenažieri un aktīvās atpūtas elementi pieaugušajiem, ierīkots apgaismojums un uzstādīti soliņi un atkritumu urnas</t>
  </si>
  <si>
    <t xml:space="preserve"> Izbūvēta pils kapela, veikta pils pagalma  seguma sakārtošana, ieejas mezglu izbūve, estrādes izbūve. Iegādāts un uzstādīts izstāžu zāles aprīkojums, inventārs, Dobeles novadpētniecības muzejs ieguvis jaunas, piemērotas telpas</t>
  </si>
  <si>
    <t>Attīstības un plānošanas nodaļa /Dobeles novadpētniecības muzejs, Kultūras un sporta pārvalde/</t>
  </si>
  <si>
    <t>VTP1</t>
  </si>
  <si>
    <t>Komunālā nodaļa</t>
  </si>
  <si>
    <t>Attīstības un plānošanas nodaļa/Sociālais dienests</t>
  </si>
  <si>
    <t>R3.33; VTP3</t>
  </si>
  <si>
    <t>Kultūras iestāžu materiāltehniskās bāzes atjaunošana</t>
  </si>
  <si>
    <t>R1.34; VTP1</t>
  </si>
  <si>
    <t>Mārketinga pasākumi, popularizējot tūrisma iespējas Dobeles novadā</t>
  </si>
  <si>
    <t>R2.15; VTP2</t>
  </si>
  <si>
    <t>Kultūras un sporta pārvalde/TIC</t>
  </si>
  <si>
    <t>Novada mēroga pasākumu nodrošināšana</t>
  </si>
  <si>
    <t>R1.35; VTP1</t>
  </si>
  <si>
    <t>Veikta fasādes siltināšana, jumta siltināšana un nomaiņa, logu un durvju daļēja nomaiņa, ventilācijas sistēma ar rekuperāciju, apkures sistēmas uzlabošana</t>
  </si>
  <si>
    <t>Attīstības un plānošanas nodaļa, Komunālā nodaļa/Jaunbērzes pag.pārv</t>
  </si>
  <si>
    <t>R1.43; R3.11; VTP3</t>
  </si>
  <si>
    <t>R1.26; R1.43; R3.11; VTP3</t>
  </si>
  <si>
    <t>Novada amatierkolektīvu materiāli tehniskās bāzes uzlabošana</t>
  </si>
  <si>
    <t>R1.36; VTP1</t>
  </si>
  <si>
    <t>R3.31; VTP3</t>
  </si>
  <si>
    <t>Komunālā nodaļa/Būvvalde</t>
  </si>
  <si>
    <t>Krasta ielas Dobelē gājēju tiltiņa piegulošās teritorijas labiekārtošana</t>
  </si>
  <si>
    <t>Bērzes upes kreisā krasta Pļavas ielā 3 labiekārtošana (1.kārta)</t>
  </si>
  <si>
    <t>Realizēta projekta 1.kārta, sakārtota visas teritorijas pamatne, ierīkots apgaismojums un izbūvēti pastaigu/gājēju celiņi</t>
  </si>
  <si>
    <t>Bērzes upes kreisā krasta Pļavas ielā 3 labiekārtošana (2.kārta)</t>
  </si>
  <si>
    <t>Realizēta projekta 2.kārta, labiekārtots laukums, izveidojot pievilcīgu rekreācijas zonu, vienlaicīgi pilsētvidē saglabājot dabas vērtības</t>
  </si>
  <si>
    <t>Vietējās kultūras veicināšana un vēsturiskā mantojuma saglabāšana</t>
  </si>
  <si>
    <t>Izveidots tradicionālās amatniecības vēstures ekspozīcijas un amatniecības metodiskais centrs Livonijas ordeņa pilsdrupu kompleksā, attīstot to par pārrobežu gadatirgu un amatnieku pieredzes apmaiņas centru</t>
  </si>
  <si>
    <t>Sociālā dienesta darbinieki apmācīti darbam ar dažādu riska grupu personām, paaugstināta darbinieku profesionalitāte, veikta speciālistu apmācība darbam ar bērniem, kuri cietuši no prettiesiskām darbībām</t>
  </si>
  <si>
    <t>Nodrošināta sociālā rehabilitācijas no prettiesiskām darbībām cietušiem bērniem gan ievietotiem institūcijās, gan bērnu dzīves vietās</t>
  </si>
  <si>
    <t>Audžuģimeņu kustības popularizēšana</t>
  </si>
  <si>
    <t>R1.27; VTP1</t>
  </si>
  <si>
    <t>Organizēti apmācību un informatīvie pasākumi audžuģimeņu kustības popularizēšanai</t>
  </si>
  <si>
    <t>Sociālais dienests/Bāriņtiesa</t>
  </si>
  <si>
    <t>No prettiesiskām darbībām cietušo bērnu sociālā rehabilitācija</t>
  </si>
  <si>
    <t>Kultūras nama infrastruktūras uzlabošana Jaunbērzes pagastā</t>
  </si>
  <si>
    <t>TIC piedalījies starptautiskajos tūrisma gadatirgos, izdoti bukleti par novadu, publicēta reklāma masu medijos, nodrošināta novada suvenīru tirdzniecība</t>
  </si>
  <si>
    <t>Novada izglītības iestāžu materiāltehniskās bāzes uzlabošana</t>
  </si>
  <si>
    <t>R1.21; VTP1</t>
  </si>
  <si>
    <t>Novada izglītības iestādēs, izvērtējot skolu vajadzības, iegādāti jauni pamatlīdzekļi, papildinot un uzlabojot iestāžu materiāltehnisko bāzi, skolēniem nodrošināts kvalitatīvs mācību process</t>
  </si>
  <si>
    <t>Izglītības pārvalde/ novada izglītības iestādes</t>
  </si>
  <si>
    <t>Bikstu pamatskolas infrastruktūras sakārtošana</t>
  </si>
  <si>
    <t>Pašvaldības ēkas Edgara Francmaņa ielā 2 pārbūve</t>
  </si>
  <si>
    <t>Pārbūvētas bijušā kinoteātra telpas,  pielāgojot tās Dobeles Jaunatnes iniciatīvu un veselības centra darbībai</t>
  </si>
  <si>
    <t>Pamatlīdzekļu iegāde Izpildvaras un Sociālā dienesta darba nodrošināšanai</t>
  </si>
  <si>
    <t>Iegādāti pamatlīdzekļi, atjaunota un papildināta novada izpidvaras un Sociālā dienesta darbības nodrošināšanai</t>
  </si>
  <si>
    <t>Administratīvā nodaļa/Sociālais dienests</t>
  </si>
  <si>
    <t>Dobeles Livonijas ordeņa pilsdrupu kapelas izbūve</t>
  </si>
  <si>
    <t>Sociālās uzņēmējdarbības veicināšana</t>
  </si>
  <si>
    <t>R2.6; VTP2</t>
  </si>
  <si>
    <t>Izstrādāta sociālās uzņēmējdarbības metodika. Oraganizēti semināri un apmācības par sociālās uzņēmējdarbības būtību, uzsākšanu un darbību.</t>
  </si>
  <si>
    <t>Biznesa inkubatora atbalsta vienības izveide</t>
  </si>
  <si>
    <t>SAM 3.1.1.6</t>
  </si>
  <si>
    <t>Vietējā ģeodēziskā tīkla sakārtošana un pilnveidošana Dobeles pilsētā</t>
  </si>
  <si>
    <t>Pilnveidots un sakārtots ģeodēziskais tīkls pilsētā</t>
  </si>
  <si>
    <t>Daudzfunkcionāla pakalpojumu centra izveidošana</t>
  </si>
  <si>
    <t>Informatīvā darba ar jauniešiem par uzņēmējdarbību nodrošināšana</t>
  </si>
  <si>
    <t>Pilnveidota, atjaunota mācību materiālā bāze novada izglītības iestādēs-iegādāti mācību līdzekļi, laboratoriju aprīkojums.</t>
  </si>
  <si>
    <t xml:space="preserve">Attīstības un plānošanas nodaļa, Komunālā nodaļa /Izglītības pārvalde, </t>
  </si>
  <si>
    <t>RV1 IEDZĪVOTĀJU SKAITS</t>
  </si>
  <si>
    <t xml:space="preserve">Iegādāti  un atjaunoti pamatlīdzekļi  novada kultūras iestādēs </t>
  </si>
  <si>
    <t>Novada teritorijas labiekārtošanas darbi</t>
  </si>
  <si>
    <t>Ielu un objektu norāžu uzstādīšana</t>
  </si>
  <si>
    <t>R2.9.; VTP2</t>
  </si>
  <si>
    <t>Uzstādītas ielu un objektu norādes novadā</t>
  </si>
  <si>
    <t>Izstrādāts būvprojekts Skolas ielai Dobeles pilsētā</t>
  </si>
  <si>
    <t>R3.15; VTP3</t>
  </si>
  <si>
    <t>Ārējās kanalizācijas pārbūve DAVV</t>
  </si>
  <si>
    <t>Pārbūvēta ārējā kanalizācija DAVV</t>
  </si>
  <si>
    <t>Komunālā nodaļa/SIA "Dobeles ūdens", DAVV</t>
  </si>
  <si>
    <t>Skolas ielas Dobeles pilsētā būvprojekta izstrāde</t>
  </si>
  <si>
    <t>Publiskās infrastuktūras uzlabošana uzņēmējdarbības attīstības veicināšanai Dobeles pilsētā</t>
  </si>
  <si>
    <t xml:space="preserve">Attīstības un plānošanas nodaļa/Komunālā nodaļa/SIA "Dobeles ūdens" </t>
  </si>
  <si>
    <t>Projekta īstenošanas rezultātā pārbūvēta Lauku iela, izbūvēta un sakārtota ar ielu saistītā infrastruktūra – lietus ūdens kanalizācija ar vaļējo novadgrāvju sistēmu, elektroenerģijas infrastruktūras pārbūve, nepalielinot tās apkalpes jaudu, veikta pašteces sadzīves kanalizācijas un sadzīves kanalizācijas tīklu izbūve, kanalizācijas sūkņu stacijas pieslēguma izbūve, ūdensvada tīklu izbūve un pārbūve, video novērošanas tīklu izbūve un vājstrāvu tīklu pārbūve.</t>
  </si>
  <si>
    <t>Dobeles pilsētas degradētās rūpnieciskās apbūves teritorijas revitalizācija (1.posms)</t>
  </si>
  <si>
    <t>Pārbūvēta Spodrības iela Dobelē, kas ir degradētās teritorijas funkcionāls savienojums. Pārbūves ietvaros palielināta ielas nestspēja, pārbūvēts ielas segums, izbūvēta transporta stāvjosla. Izbūvēts apvienotais gājēju un velobraucēju celiņu, ierīkots ielas apgaismojums, kā arī pārbūvēts ūdensvads un lietus ūdens kanalizācija un ierīkota sadzīves kanalizācija.</t>
  </si>
  <si>
    <t>Dobeles pilsētas degradētās rūpnieciskās apbūves teritorijas revitalizācija (2.posms)</t>
  </si>
  <si>
    <t>Attīstības un plānošanas nodaļa/Komunālā nodaļa/Bērzes pag.pārv.</t>
  </si>
  <si>
    <t>Atbilstība SAM/Programma</t>
  </si>
  <si>
    <t>ELFLA</t>
  </si>
  <si>
    <t>Lauku ceļa Ziņģi-Ziemeļi-Āpšēni, Auru pagastā, pārbūve</t>
  </si>
  <si>
    <t>Lauku ceļa Buķelis-Ielejas, Jaunbērzes pagastā, pārbūve</t>
  </si>
  <si>
    <t>Lauku ceļa Ļuku ceļš, Annenieku pagastā, pārbūve</t>
  </si>
  <si>
    <r>
      <t>Uzbūvēts jauns DVĢ mācību korpuss, kas savienots ar skolas galveno ēku. Korpusā izvietoti eksakto mācību priekšmetu kabineti un konferenču zāle. Ēkas platība 1300 m</t>
    </r>
    <r>
      <rPr>
        <vertAlign val="superscript"/>
        <sz val="9"/>
        <rFont val="Calibri"/>
        <family val="2"/>
        <charset val="186"/>
        <scheme val="minor"/>
      </rPr>
      <t>2</t>
    </r>
    <r>
      <rPr>
        <sz val="9"/>
        <rFont val="Calibri"/>
        <family val="2"/>
        <charset val="186"/>
        <scheme val="minor"/>
      </rPr>
      <t>.</t>
    </r>
    <r>
      <rPr>
        <vertAlign val="superscript"/>
        <sz val="9"/>
        <rFont val="Calibri"/>
        <family val="2"/>
        <charset val="186"/>
        <scheme val="minor"/>
      </rPr>
      <t xml:space="preserve"> </t>
    </r>
    <r>
      <rPr>
        <sz val="9"/>
        <rFont val="Calibri"/>
        <family val="2"/>
        <charset val="186"/>
        <scheme val="minor"/>
      </rPr>
      <t>Mācību korpuss aprīkots STEM mācību priekšmetu īstenošanai un reģionālā metodiskā un pedagogu tālākizglītības centra darbības nodrošināšanai.
Atjaunotas Dobeles Valsts ģimnāzijas esošās ēkas telpas.</t>
    </r>
  </si>
  <si>
    <t>Attīstības un plānošanas nodaļa/Komunālā nodaļa/Auru pag.pārv.</t>
  </si>
  <si>
    <t>Attīstības un plānošanas nodaļa/Komunālā nodaļa/Jaunbērzes pag.pārv.</t>
  </si>
  <si>
    <t>Attīstības un plānošanas nodaļa/Komunālā nodaļa/Annenieku pag.pārv.</t>
  </si>
  <si>
    <t>LAT-LIT</t>
  </si>
  <si>
    <t>R1.43;VTP1</t>
  </si>
  <si>
    <t>Attīstības un plānošanas nodaļa/Jonišķu pašvaldība Lietuvā</t>
  </si>
  <si>
    <t>Sociālo pakalpojumu attīstība, vides pieejamības nodrošināšana un sociālās iekļaušanas veicināšana atstumtības riskam  pakļautiem iedzīvotājiem</t>
  </si>
  <si>
    <t>Sociālo pakalpojumu pieejamības un kvalitātes uzlabošana Vidusbaltijas reģionā</t>
  </si>
  <si>
    <t>Projekta "Atver sirdi Zemgalē" īstenošana Deinstitucionalizācijas plāna īstenošana Dobeles novada pašvaldības teritorijā</t>
  </si>
  <si>
    <t>Veselības veicināšanas un slimību profilakses pakalpojumu pieejamības uzlabošana Dobeles novada iedzīvotājiem</t>
  </si>
  <si>
    <t>R1.31; VTP1</t>
  </si>
  <si>
    <t>Attīstības un plānošanas nodaļa/Zemgales plānošanas reģions</t>
  </si>
  <si>
    <t>LAT-LIT-BLR</t>
  </si>
  <si>
    <t>Pārrobežu sadarbības formu pilnveidošana tradicionālās amatniecības prasmju veicināšanā, kultūras mantojuma saglabāšanā un tūrisma mārketinga attīstībā</t>
  </si>
  <si>
    <t>Labiekārtots Dobeles Livonijas ordeņa pils dārzs. Veiktas kultūras darbinieku apmācības. Organizēta konference par amatniecību kā uzņēmējdarbību, radošās darbnīcas. Ņemta dalība amatniecības festivālā Baltkrievijā. Sarīkots amatniecības festivāls Dobelē, kurā piedalās projekta partneri.</t>
  </si>
  <si>
    <t>Izdota ilustratīva grāmata latviešu un angļu valodā, kurā apkopotas teikas par Dobeles pilsdrupām</t>
  </si>
  <si>
    <t>Attīstības un plānošanas nodaļa, Kultūras un sporta pārvalde, Dobeles Novadpētniecības muzejs</t>
  </si>
  <si>
    <t>Projekta kopējās izmaksas 5 580 964  EUR, no tām Eiropas Sociālā fonda finansējums 4 853 010,40 EUR. Projekta rezultātā Zemgales reģionā tiks palielināta ģimeniskai videi pietuvinātu un sabiedrībā balstītu sociālo pakalpojumu pieejamība dzīvesvietā personām ar  invaliditāti un bērniem.  
Izvērtētas personas ar invaliditāti un bērnu individuālās vajadzības
Izstrādāts detalizēts plāns Zemgales reģionā, kurā izvērtēti esošie pakalpojumi un noteikti nepieciešamie uzlabojumi to optimālai attīstībai.
Izstrādāti priekšlikumi bērnu aprūpes iestāžu pārveidei, lai tajās valdītu ģimeniska vide.
Sniegti sabiedrībā balstīti pakalpojumi personām ar invaliditāti.
Apmācīti speciālisti un izglītota un informēta sabiedrība</t>
  </si>
  <si>
    <t>Energoefektiviātes paaugstināšana Jaunbērzes kultūras namā, Ceriņu ielā 2, Jaunbērzes pagastā, Dobeles novadā</t>
  </si>
  <si>
    <t>Sniegtas konsultācijas, rīkoti informatīvie semināri novada MVU, amatniekiem un mājražotājiem, organizētas diskusijas par uzņēmējiem aktuāliem jautājumiem</t>
  </si>
  <si>
    <t>Sniegtas konsultācijas, organizēti semināri jauniešiem par uzņēmējdarbību un tās uzsākšanu</t>
  </si>
  <si>
    <t xml:space="preserve">Dobeles novada vietējo mājražotāju un uzņēmumu tīmekļvietnes "Dobeledara.lv" pilnveidošana un aktuālizēšana </t>
  </si>
  <si>
    <t>Uzsākts izveidot jaunajiem uzņēmējiem pieejamas atvērta tipa darba vietas, lai nodrošinātu dažādu inkubācijas pasākumu rīkošanu</t>
  </si>
  <si>
    <t>Pārbūvēta Uzvaras iela, radītas 17 jaunas darba vietas un ieguldīti 1,5 milj EUR komersantu nefinanšu līdzekļi, degradēto teritoriju samazinājums 1 ha</t>
  </si>
  <si>
    <t>Dobeles Valsts ģimnāzijas jauna mācību korpusa būvniecība un Dobeles Valsts ģimnāzijas esošās ēkas telpu atjaunošana</t>
  </si>
  <si>
    <t>Pētera Avena fonds</t>
  </si>
  <si>
    <t>Materiālā mantojuma saglabāšana - teikas par Dobeles pilsdrupām</t>
  </si>
  <si>
    <t>Dobeles pilsētas Ķestermeža brīvdabas estrādes pārbūves būvprojekta izstrāde</t>
  </si>
  <si>
    <t>VTP1; VTP3</t>
  </si>
  <si>
    <t>Izstrādāts būvprojekts Dobeles pilsētas Ķestermeža brīvdabas estrādes pārbūvei un apkārtējās vides labiekārtošanas darbiem</t>
  </si>
  <si>
    <t>SAM 9.1.1.4.</t>
  </si>
  <si>
    <t>ĢAC "Namiņš" Dobeles pagasta Lejasstrazdos pārbūve</t>
  </si>
  <si>
    <t>Veikta ĢAC "Namiņš" ēkas pārbūve</t>
  </si>
  <si>
    <t>Uzlabota videonovērošanas sistēma Dobeles pilsētā, iegādātas 8 videonovērošanas kameras, no tām 2 uzstādītas Dobeles pilsdrupās. 2 videonovērošanas kameras uzstādītas Krimūnu pagasta Krimūnu ciemā</t>
  </si>
  <si>
    <t>Novērošanas sistēmu ieviešana novada pagastu teritorijās</t>
  </si>
  <si>
    <t>Samazināt priekšlaicīgu mācību pārtraukšanu, īstenojot preventīvus un intervences pasākumus Dobeles novada izglītības iestādēs</t>
  </si>
  <si>
    <t>Ieviests un nodrošināts sistemātisks atbalsts priekšlaicīgas mācību pārtraukšanas riska mazināšanai</t>
  </si>
  <si>
    <t>Lauku ceļa Lāčgalvas-Bištēviņi, Krimūnu pagastā, pārbūve</t>
  </si>
  <si>
    <t>Plānotais</t>
  </si>
  <si>
    <t>Darbības rezultāti / rezultatīvie rādītāji</t>
  </si>
  <si>
    <t>Laika posms</t>
  </si>
  <si>
    <t>2018.GADS</t>
  </si>
  <si>
    <t>PII "Spodrītis"  infrastruktūras sakārtošana</t>
  </si>
  <si>
    <t>Komunālā nodaļa, Izglītības pārvalde/PII "Spodrītis"</t>
  </si>
  <si>
    <t>Veikts jumta konstrukciju remonts un jumta seguma nomaiņa</t>
  </si>
  <si>
    <t>Komunālā nodaļa /Izglītības pārvalde,PII "Spodrītis"/</t>
  </si>
  <si>
    <t>PII "Spodrītis" teritorijas labiekārtošana</t>
  </si>
  <si>
    <t>R1.15; VTP1</t>
  </si>
  <si>
    <t>Uzstādīts papildus apgaismojums bērnu rotaļu nojumēs un teritorijas neapgaismotajā daļā</t>
  </si>
  <si>
    <t>PII "Spodrītis" infrastruktūras sakārtošana</t>
  </si>
  <si>
    <t>Paaugstināts PII teritorijas nožogojums</t>
  </si>
  <si>
    <t>Komunālā nodaļa /Izglītības pārvalde, PII "Spodrītis"/</t>
  </si>
  <si>
    <t>PII "Zvaniņš" infrastruktūras sakārtošana</t>
  </si>
  <si>
    <t>Komunālā nodaļa /Izglītības pārvalde, PII "Zvaniņš"/</t>
  </si>
  <si>
    <t>PII "Zvaniņš" teritorijas labiekārtošana</t>
  </si>
  <si>
    <t>Veikti bruģēšanas darbi PII teritorijā</t>
  </si>
  <si>
    <t>PII "Jāņtārpiņš" infrastruktūras sakārtošana</t>
  </si>
  <si>
    <t>PII "Jāņtārpiņš" teritorijas labiekārtošana</t>
  </si>
  <si>
    <t>Komunālā nodaļa /Izglītības pārvalde, PII "Jāņtārpiņš"/</t>
  </si>
  <si>
    <t>PII "Jāņtārpiņš"  infrastruktūras sakārtošana</t>
  </si>
  <si>
    <t>Komunālā nodaļa /Izglītības pārvalde,PII "Jāņtārpiņš"/</t>
  </si>
  <si>
    <t>PII "Jāņtārpiņš" sporta laukuma ierīkošana</t>
  </si>
  <si>
    <t>Iekārtots sporta laukums PII audzēkņu vajadzībām</t>
  </si>
  <si>
    <t>PII "Valodiņa"  infrastruktūras sakārtošana</t>
  </si>
  <si>
    <t>Komunālā nodaļa /Izglītības pārvalde,PII "Valodiņa"/</t>
  </si>
  <si>
    <t>PII "Valodiņa" infrastruktūras sakārtošana</t>
  </si>
  <si>
    <t>PII noliktavai nomainīts jumta segums</t>
  </si>
  <si>
    <t>Komunālā nodaļa /Izglītības pārvalde, PII "Valodiņa"/</t>
  </si>
  <si>
    <t>Komunālā nodaļa /Izglītības pārvalde, PII "Minkuparks"/</t>
  </si>
  <si>
    <t>Jaunbērzes pagasta PII "Minkuparks"  infrastruktūras sakārtošana</t>
  </si>
  <si>
    <t>Vienai grupai ierīkota ventilācija</t>
  </si>
  <si>
    <t>Komunālā nodaļa /Izglītības pārvalde,PII "Minkuparks"/</t>
  </si>
  <si>
    <t>Jaunbērzes pagasta PII "Minkuparks" teritorijas labiekārtošana</t>
  </si>
  <si>
    <t>Annenieku pagsta PII "Riekstiņš" teritorijas labiekārtošana</t>
  </si>
  <si>
    <t>Izremontētas kāpņu telpas, veikts griestu remonts</t>
  </si>
  <si>
    <t>Komunālā nodaļa /Izglītības pārvalde, PII "Riekstiņš"/</t>
  </si>
  <si>
    <t>R1.15; R1.14; VTP1</t>
  </si>
  <si>
    <t>Atjaunots sporta laukums, ieklāts bruģis pie galvenās ieejas 100 m2 platībā</t>
  </si>
  <si>
    <t>Komunālā nodaļa /Izglītības pārvalde,PII "Riekstiņš"/</t>
  </si>
  <si>
    <t>Komunālā nodaļa /Izglītības pārvalde, PII "Auriņš"/</t>
  </si>
  <si>
    <t>Auru pagasta PII "Auriņš" infrastruktūras sakārtošana</t>
  </si>
  <si>
    <t>Veikts katlu mājas ārsienas remonts</t>
  </si>
  <si>
    <t>Komunālā nodaļa /Izglītības pārvalde,PII "Auriņš"/</t>
  </si>
  <si>
    <t>Dobeles 1.vidusskolas infrastruktūras sakārtošana</t>
  </si>
  <si>
    <t>Komunālā nodaļa /Izglītības pārvalde, Dobeles 1.vsk./</t>
  </si>
  <si>
    <t>Komunālā nodaļa /Izglītības pārvalde,Dobeles 1.vsk./</t>
  </si>
  <si>
    <t>DAVV infrastruktūras sakārtošana</t>
  </si>
  <si>
    <t>Veikts skolas fasādes remonts, pārbūvēts skolas zibensnovedējs</t>
  </si>
  <si>
    <t>Komunālā nodaļa /Izglītības pārvalde, DAVV/</t>
  </si>
  <si>
    <t>Komunālā nodaļa /Izglītības pārvalde, Krimūnu sākumskola/</t>
  </si>
  <si>
    <t>Krimūnu sākumskolas teritorijas labiekārtošana</t>
  </si>
  <si>
    <t>Veiktas skolas iekšpagalma apzaļumošana</t>
  </si>
  <si>
    <t>Lejasstrazdu sākumskolas infrastruktūras sakārtošana</t>
  </si>
  <si>
    <t>Ierīkota ugunsdrošības signalizācija</t>
  </si>
  <si>
    <t>Komunālā nodaļa /Izglītības pārvalde, Lejasstrazdu sākumskola/</t>
  </si>
  <si>
    <t>Lejasstrazdu sākumskolas teritorijas labiekārtošana</t>
  </si>
  <si>
    <t>Nomainīts linolejs skolas 1. un 2. stāva gaiteņos</t>
  </si>
  <si>
    <t>Labiekārtota skolas teritorija</t>
  </si>
  <si>
    <t>Mežinieku pamatskolas infrastruktūras sakārtošana</t>
  </si>
  <si>
    <t>Komunālā nodaļa /Izglītības pārvalde, Mežinieku pamatskola/</t>
  </si>
  <si>
    <t>Annenieku pamatskolas infrastruktūras sakārtošana</t>
  </si>
  <si>
    <t>Komunālā nodaļa /Izglītības pārvalde, Annenieku pamatskola/</t>
  </si>
  <si>
    <t>Gardenes pamatskolas sporta infrastruktūras sakārtošana</t>
  </si>
  <si>
    <t>R1.14;  VTP1</t>
  </si>
  <si>
    <t>Komunālā nodaļa /Izglītības pārvalde, Gardenes pamatskola/</t>
  </si>
  <si>
    <t>Penkules pamatskolas infrastruktūras sakārtošana</t>
  </si>
  <si>
    <t>Komunālā nodaļa /Izglītības pārvalde, Penkules pamatskola/</t>
  </si>
  <si>
    <t>Penkules pamatskolas teritorijas labiekārtošana</t>
  </si>
  <si>
    <t>R1.15;  VTP1</t>
  </si>
  <si>
    <t>Komunālā nodaļa /Izglītības pārvalde, Bikstu pamatskola/</t>
  </si>
  <si>
    <t>Nomainītas klašu telpu durvis, veikts skolas fasādes remonts</t>
  </si>
  <si>
    <t>Dobeles Mākslas skolas infrastruktūras sakārtošana</t>
  </si>
  <si>
    <t>Komunālā nodaļa /Izglītības pārvalde, Mākslas skola/</t>
  </si>
  <si>
    <t>Dobeles Sporta skolas infrastruktūras sakārtošana</t>
  </si>
  <si>
    <t>Komunālā nodaļa /Izglītības pārvalde, Sporta skola/</t>
  </si>
  <si>
    <t>R1.14; R1.15; VTP1</t>
  </si>
  <si>
    <t>Dobeles Sporta skolas teritorijas labiekārtošana</t>
  </si>
  <si>
    <t>DJIVC aktivitāšu mājas "Zaļkalni" infrastruktūras sakārtošana</t>
  </si>
  <si>
    <t>Atjaunota ēkas fasāde, no sūnām attīrīts ēkas jumts, veikts jumta satekņu remonts, uzstādīts zibens novedējs</t>
  </si>
  <si>
    <t>Komunālā nodaļa /Izglītības pārvalde, DJIVC/</t>
  </si>
  <si>
    <t>DJIVC ēkas Brīvības ielā 23 infrastruktūras sakārtošana</t>
  </si>
  <si>
    <t>Bērzupes speciālās internātpamatskolas infrastruktūras sakārtošana</t>
  </si>
  <si>
    <t>Komunālā nodaļa /Izglītības pārvalde, Bērzupes speciālā internātpamatskola/</t>
  </si>
  <si>
    <t>Novada izglītības iestāžu ēku tehniskā apsekošana</t>
  </si>
  <si>
    <t>Veikta novada izglītības iestāžu ēku tehniskā apsekošana</t>
  </si>
  <si>
    <t>Komunālā nodaļa /Izglītības pārvalde/</t>
  </si>
  <si>
    <t>SAM 8.1.2.</t>
  </si>
  <si>
    <t>Ugunsdrošības signalizācijas ierīkošana Francmaņa ielā 6</t>
  </si>
  <si>
    <t>R1.13; VTP1; R3.34; VTP 3</t>
  </si>
  <si>
    <t>R1.43; VTP1; R3.34; VTP 3</t>
  </si>
  <si>
    <t>Komunālā nodaļa, 
/Sociālais dienests, Dzimtsarakstu nodaļa/</t>
  </si>
  <si>
    <t>Dzimtsarakstu nodaļas telpu Francmaņa ielā 6 remontdarbi</t>
  </si>
  <si>
    <t>Komunālā nodaļa, 
/ Dzimtsarakstu nodaļa/</t>
  </si>
  <si>
    <t>Sociālo pakalpojumu centra Brīvības ielā 11 infrastruktūras sakārtošana</t>
  </si>
  <si>
    <t>Komunālā nodaļa, 
/Sociālo pakalpojumu centrs/</t>
  </si>
  <si>
    <t>Dobeles Sporta centra infrastruktūras sakārtošana</t>
  </si>
  <si>
    <t>R1.39; VTP 1</t>
  </si>
  <si>
    <t>Komunālā nodaļa / Kultūras un sporta pārvalde, Dobeles Sporta centrs/</t>
  </si>
  <si>
    <t>Bikstu pag. sporta zāles infrastruktūras sakārtošana</t>
  </si>
  <si>
    <t>Komunālā nodaļa / Kultūras un sporta pārvalde, Bikstu pag.pārv./</t>
  </si>
  <si>
    <t>Annenieku pag. Kaķenieku Sporta centra infrastruktūras sakārtošana</t>
  </si>
  <si>
    <t>Komunālā nodaļa / Kultūras un sporta pārvalde, Annenieku pag.pārv./</t>
  </si>
  <si>
    <t>Bikstu pag. kultūras nama infrastruktūras sakārtošana</t>
  </si>
  <si>
    <t>R1.32; VTP 1</t>
  </si>
  <si>
    <t>Ķestermeža estrādes remonts</t>
  </si>
  <si>
    <t>Komunālā nodaļa / Kultūras un sporta pārvalde, Dobeles kultūras nams/</t>
  </si>
  <si>
    <t>Amatu mājas infrastruktūras sakārtošana</t>
  </si>
  <si>
    <t>Komunālā nodaļa / Kultūras un sporta pārvalde, Dobeles kultūras nams, Amatu māja/</t>
  </si>
  <si>
    <t>Penkules kultūras nama infrastruktūras sakārtošana</t>
  </si>
  <si>
    <t>Sakārtota teritorija pie Krasta ielas gājēju tiltiņa Dobelē</t>
  </si>
  <si>
    <t xml:space="preserve">Atjaunoti bērnu atpūtas un rotaļu laukumi </t>
  </si>
  <si>
    <t>Komunālā nodaļa/pagastu pārv.</t>
  </si>
  <si>
    <t>Organizēta Lielā talka 2018
Organizēti konkursoi Sakoptākā sēta un Zemgaļu sakta
Veikta pilsētā esošo pieminekļu tīrīšana
Pārbaudīta avotu ūdens kvalitāte 
Uzstādītas ielu un objektu norādes
Atjaunoti gājēju tiltiņi Dobelē
Novada teritorijā paveikti dažādi labiekārtošanas darbi, tai skaitā vandālisma seku likvidēšana</t>
  </si>
  <si>
    <t>Ārējo inženiertīklu ierīkošana un teritorijas labiekārtošana Skolas ielā, Dobelē</t>
  </si>
  <si>
    <t>Izbūvēti ārējie inženiertīkli un labiekārtota teritorija Skolas ielā, Dobelē</t>
  </si>
  <si>
    <t xml:space="preserve">Komunālā nodaļa </t>
  </si>
  <si>
    <t>Skolas un Upes ielas pārbūve Dobeles pilsētā</t>
  </si>
  <si>
    <t>Pārbūvēta Skolas un Upes iela pilsētā</t>
  </si>
  <si>
    <t>Iekšpagalma sakārtošana pie ēkas Francmaņa ielā 6</t>
  </si>
  <si>
    <t>Sakārtots ēkas Francmaņa ielā 6 iekšpagalms</t>
  </si>
  <si>
    <t>Ielas seguma atjaunošana Ausmas ielā Dobelē</t>
  </si>
  <si>
    <t>Atjaunots ielas segums</t>
  </si>
  <si>
    <t>Gājēju tiltiņa pie DVĢ atjaunošana</t>
  </si>
  <si>
    <t xml:space="preserve">Katoļu un Bīlenšteina ielas izbūve Dobelē </t>
  </si>
  <si>
    <t>Autoruzraudzības un būvuzraudzības nodrošināšana veicot Katoļu un Bīlenšteina ielas būvniecību</t>
  </si>
  <si>
    <t>Izbūvētas divas ielas Dobeles pilsētā</t>
  </si>
  <si>
    <t>Komunālā nodaļa/Dobeles ūdens</t>
  </si>
  <si>
    <t>Veicot ielu būvdarbus nodrošināta autoruzraudzība un būvuzraudzība</t>
  </si>
  <si>
    <t>Gājēju ietves seguma atjaunošana Gardenes ciematā</t>
  </si>
  <si>
    <t>Atjaunots gājēju ietves segums</t>
  </si>
  <si>
    <t>Gājēju ietves pārbūve Jaunbērzes ciematā</t>
  </si>
  <si>
    <t>Pārbūvēts gājēju celiņš Jaunbērzē</t>
  </si>
  <si>
    <t>Lietus kanalizācijas ierīkošana Dobeles pagasta "Gaismiņās"</t>
  </si>
  <si>
    <t>Ierīkota lietus ūdens kanalizācija</t>
  </si>
  <si>
    <t>Lietus kanalizācijas ierīkošana Spodrības un Ceriņu ielā, Dobelē</t>
  </si>
  <si>
    <t>Ierīkota lietus kanalizācija Spodrības un Ceriņu  ielā Dobeles pilsētā</t>
  </si>
  <si>
    <t>Meliorācijas sistēmu pārbūve Kaķenieku, Dobeles un Auru pagastā</t>
  </si>
  <si>
    <t>R3.30; VTP3</t>
  </si>
  <si>
    <t>Pārbūvētas meliorācijas sistēmas</t>
  </si>
  <si>
    <t>Kanalizācijas un ūdensvada tīklu izbūve Ausmas ielā</t>
  </si>
  <si>
    <t>Izbūvēti kanalizācijas  un ūdensvada tīkli Ausmas ielā, Dobelē</t>
  </si>
  <si>
    <t>Gāzes noplūdes detektoru un elektromagnētisko drošības vārstu uzstādīšana</t>
  </si>
  <si>
    <t>R3.34; VTP3</t>
  </si>
  <si>
    <t>Komunālā nodaļa/Dobeles enerģija</t>
  </si>
  <si>
    <t>Gāzesvada pārbūve PII "Minkuparks" Jaunbērzes pagastā</t>
  </si>
  <si>
    <t>R3.8; VTP3</t>
  </si>
  <si>
    <t>Katlu mājas pārbūve Gaurata ielā 8</t>
  </si>
  <si>
    <t>R3.11; VTP3</t>
  </si>
  <si>
    <t>Pārbūvēta katlu māja Gaurata ielā 8</t>
  </si>
  <si>
    <t>Būvprojekta izstrāde elektrības pieslēgumam Zemnieku mazdārziņu masīvam</t>
  </si>
  <si>
    <t>VTP3</t>
  </si>
  <si>
    <t>Izstrādāts būvprojekts elektrības pieslēguma izveidei</t>
  </si>
  <si>
    <t>Ielu apgaismojuma pārbūve Penkules ciematā, atjaunošana Auru ciematā</t>
  </si>
  <si>
    <t>R3.3; VTP3</t>
  </si>
  <si>
    <t>Veikta ielu apgaismojuma pārbūve Penkules ciemā un atjaunots apgaismojuma tīkls Auru ciemā</t>
  </si>
  <si>
    <t>Transformatora pārbūve Skolas ielā Dobelē</t>
  </si>
  <si>
    <t>Pārbūvēts transformators Skolas ielā Dobelē</t>
  </si>
  <si>
    <t>Ielu apgaismojuma pārbūve Strēlnieku, Sporta un Ošu ielā, Dobelē</t>
  </si>
  <si>
    <t>Pārbūvēts apgaismojums Strēlnieku, Sporta un Ošu ielā, Dobelē</t>
  </si>
  <si>
    <t>Apgaismojuma tīklu atjaunošana Dainu ielā, Dobelē</t>
  </si>
  <si>
    <t>Atjaunots Dainu ielas Dobelē apgaismojums</t>
  </si>
  <si>
    <t>Ielu apgaismojuma izbūve Avotu ielā, Dobelē</t>
  </si>
  <si>
    <t>Izbūvēts apgaismojums Avotu ielā, Dobelē</t>
  </si>
  <si>
    <t>Ierīkots ielu apgaismojums Jaunbērzes ciemā</t>
  </si>
  <si>
    <t>Veikts ugunsdrošības signalizācijas un telpu remonts vecajā PII korpusā</t>
  </si>
  <si>
    <t>Veikti PII teritorijas labiekārtošanas darbi (rotaļlaukuma apgaismojums)</t>
  </si>
  <si>
    <t>Veikts elektroinstalāciju remonts grupu pievadiem, veikts WC remonts, veikts jumta remonts</t>
  </si>
  <si>
    <t>Veikts rotaļlaukumu nojumju remonts, izbūvēti vārti, veikti teritorijas bruģēšanas darbi</t>
  </si>
  <si>
    <t>Veikts skolas iekštelpu kāpņu remonts, veikts grīdas remonts 3 klasēs</t>
  </si>
  <si>
    <t xml:space="preserve">Uzlabots apgaismojums šautuves telpās, veikta sporta zāles ēkas siltināšana </t>
  </si>
  <si>
    <t>Dobeles  Sākumskolas Dainu ielā 8, Dobelē iekštelpu pārbūves un skolas sporta zāles būvprojekta izstrāde, autoruzraudzība</t>
  </si>
  <si>
    <t>Izstrādāts būvprojekts Dobeles Sākumskolas telpu pārbūvei un tehniskais projekts sporta zāles būvniecībai</t>
  </si>
  <si>
    <t>Sporta zāles būvniecība Dainu ielā 8, Dobelē un Dobeles Sākumskolas Dainu ielā 8, Dobelē iekštelpu pārbūve</t>
  </si>
  <si>
    <t>R1.13; R1.14; VTP1</t>
  </si>
  <si>
    <t>Dobeles pilsētas izglītības iestāžu dienesta viesnīcas  aprīkošana</t>
  </si>
  <si>
    <t xml:space="preserve">Dobeles pilsētas izglītības iestāžu dienesta viesnīcas būvniecība </t>
  </si>
  <si>
    <t>Attīstības un plānošanas nodaļa /Izglītības pārvalde/</t>
  </si>
  <si>
    <t xml:space="preserve">Iekārtota dienesta viesnīca Dobeles Valsts ģimnāzijas, un Dobeles 1.vidusskolas  skolēniem </t>
  </si>
  <si>
    <t>Ierīkota lietus ūdens novadīšana un kolektors, saremontētas notekrenes, vārti</t>
  </si>
  <si>
    <t>Pagrabstāva WC remonti</t>
  </si>
  <si>
    <t>Veikts solu, akmens mūra un skatuves remonts</t>
  </si>
  <si>
    <t>Notikušas novada amatierkolektīvu skates, Ceriņu svētki, Āboldiena, Latvijas 100 gades koncerts, Goda Aplis, SimtgadesZzaļumballe, Senās pils svētki, Valsts svētku koncerts, piemiņas pasākums K.Ulmaņa muzejā un kultūras un sporta darbinieku lielā gada balle</t>
  </si>
  <si>
    <t>Uzstādīti gāzes noplūdes detektori un elektromagnētiskie drošības vārsti PII "Spodrītis" un dienesta viesnīcai Gaurata ielā</t>
  </si>
  <si>
    <t>Lauku ielas pārbūves būvuzraudzības nodrošināšana</t>
  </si>
  <si>
    <t>Spodrības ielas pārbūves būvuzraudzības nodrošināšana</t>
  </si>
  <si>
    <t>Uzvaras ielas pārbūves būvuzraudzības nodrošināšana</t>
  </si>
  <si>
    <t>Jaunbērzes pagastā uzstādīta novērošanas sistēma</t>
  </si>
  <si>
    <t>Brīvdabas estrādes izbūve Penkules pagastā</t>
  </si>
  <si>
    <t>Attīstības un plānošanas nodaļa/Kultūras un sporta pārvalde/Komunālā nodaļa/Penkules pag.pārv.</t>
  </si>
  <si>
    <t>Gaurata ezera peldvietas sakārtošana</t>
  </si>
  <si>
    <t>Attīstības un plānošanas nodaļa/Komunālā nodaļa/ Dobeles pag.pārv.</t>
  </si>
  <si>
    <t>R3.19; R3.26; VTP3</t>
  </si>
  <si>
    <t>Papildināta amatierkolektīvu materiāli tehniskā bāze</t>
  </si>
  <si>
    <t xml:space="preserve">Laukuma Brīvības ielā 19, Dobelē labiekārtošana </t>
  </si>
  <si>
    <t>Norakta un aizvesta Gaurata ezerā peldošā sala, sakārtota peldvieta</t>
  </si>
  <si>
    <t>Uzlabota vides pieejamība sociālā dienesta struktūrvienības “Grupu dzīvokļi” telpās, izbūvējot liftu, iegādātas palīgierīces un aprīkojums (funkcionālās gultas,griestu celšanas sistēma,dušas krēsls, dušas ratiņi, salokāma dušas kabīne, roku balstu un turētāju  komplekts sanmezglā), iegādāti ratiņkrēsli, pieredzes apmaiņas pasākumi speciālistiem</t>
  </si>
  <si>
    <t>Attīstības un plānošanas nodaļa/Zemgales plānošanas reģions/ Rokišku Jaunatnes centrs Lietuvā/Jaunjelgavas nov.pašv./Viesītes nov.pašv./Auces nov.pašv.</t>
  </si>
  <si>
    <t xml:space="preserve">Organizētas veselības veicināšanas popularizēšanas nometnes: 3-bērniem ar īpašām vajadzībām un 8 dažāda vecuma posmu bērniem. Sarīkotas 3 Veselības dienas ar aktivitātēm - nūjošana, veloorientēšanās un pieejamiem veselības pārbaužu stendiem. Veiktas nūjošanas un slēpošanas apmācības un apmācības novada iedzīvotājiem par veselīgu dzīvesveidu. Organizētas veselības veicināšas speciālista un uztura speciālista grupu nodarbības. </t>
  </si>
  <si>
    <t>Attīstības un plānošanas nodaļa/Sociālais dienests/VSIA "Slimnīca "Ģintermuiža""/Akmenes raj.pašv. Lietuvā/Kedainai Sociālās aprūpes māja Lietuvā/Klaipēdas pedagoģijas centrs Lietuvā</t>
  </si>
  <si>
    <t>Daudzfunkcionāla pakalpojumu centra pārbūves tehniskā projekta izstrāde un projekta ekspertīze</t>
  </si>
  <si>
    <t>Dobeles un apkārtnes slimnīcas brīvās telpas (infekciju nodaļas korpuss) Ādama ielā 2 pārbūvētas par dienas aprūpes centru un sociālās aprūpes un rehabilitācijas centru. Iegādāts un uzstādīts centra aprīkojums</t>
  </si>
  <si>
    <t xml:space="preserve">Izstrādāts telpu pārbūves būvprojekts ēkai Skolas ielā 11 </t>
  </si>
  <si>
    <t>Izstrādāts bijušās sākumskolas telpu pārbūves būvprojekts, pielāgojot telpas dienas centra izveidei bērniem un jauniešiem ar funkcionāliem traucējumiem</t>
  </si>
  <si>
    <t>Veicot Lauku ielas pārbūvi, nodrošināta objekta būvuzraudzība</t>
  </si>
  <si>
    <t>Veicot Spodrības ielas pārbūvi, nodrošināta objekta būvuzraudzība</t>
  </si>
  <si>
    <t>Lauku ceļu pārbūves būvuzraudzības un autoruzraudzības nodrošināšana</t>
  </si>
  <si>
    <t xml:space="preserve"> P97-Vērpīši-Salmiņi Bērzes pagastā, Ziņģi-Ziemeļi-Āpšēni Auru pagastā, Buķelis-Ielejas Jaunbērzes pagastā, Lāčgalvas-Bištēviņi Krimūnu pagastā, Ļuku ceļš Annenieku pagastā pārbūves laikā nodrošināta būvuzraudzība un autoruzraudzība</t>
  </si>
  <si>
    <t>Komunālā nodaļa/ SIA "Dobeles ūdens" / Kultūras un sporta pārvalde, Penkules pag.pārv./</t>
  </si>
  <si>
    <t>Dobeles ūdens/Komunālā nodaļa</t>
  </si>
  <si>
    <t>Lauku ceļa P97-Vērpīši-Salmiņi-Virkus muiža, Bērzes pagastā, pārbūve</t>
  </si>
  <si>
    <t>Pārbūvēts ceļš Ziņģi-Ziemeļi-Āpšēni (posmā 0,00 km - 2,95 km), Auru pagastā, ceļš izbūvēts ar asfaltbetona segumu</t>
  </si>
  <si>
    <t xml:space="preserve">Pārbūvēts ceļš Buķelis-Ielejas (posmā 0,00 km - 3,42 km), Jaunbērzes pagastā, ceļam grants segums </t>
  </si>
  <si>
    <t xml:space="preserve">Pārbūvēts ceļš Lāčgalvas-Bištēviņi (posmā 0,00 km - 2,63 km), Krimūnu pagastā, ceļam grants segums </t>
  </si>
  <si>
    <t xml:space="preserve">Pārbūvēts ceļš Ļuku ceļš (posmā 0,00 km - 7,20 km), Annenieku pagastā, ceļam grants segums </t>
  </si>
  <si>
    <t xml:space="preserve">Pārbūvēts ceļš P97-Vērpīši-Salmiņi-Virkus muiža (posmā 0,00 km - 3,33 km), Bērzes pagastā, ceļš izbūvēts ar asfaltbetona segumu </t>
  </si>
  <si>
    <t>SAM 8.3.3.</t>
  </si>
  <si>
    <r>
      <rPr>
        <sz val="9"/>
        <rFont val="Calibri"/>
        <family val="2"/>
        <charset val="186"/>
        <scheme val="minor"/>
      </rPr>
      <t xml:space="preserve">Veikti remontdarbi PII 3.korpusa telpās un nomainīti apkures radiatori </t>
    </r>
    <r>
      <rPr>
        <sz val="9"/>
        <color theme="1"/>
        <rFont val="Calibri"/>
        <family val="2"/>
        <charset val="186"/>
        <scheme val="minor"/>
      </rPr>
      <t xml:space="preserve">3.korpusā </t>
    </r>
  </si>
  <si>
    <t>Nomainīta ugunsdrošības un trauksmes signalizācijas sistēma, nomainīts jumta segums pie 1.,6.,7. un 8.grupas, B korpusa pagrabā nomainīta elektroinstalācija</t>
  </si>
  <si>
    <t>Jaunbērzes pagasta PII "Minkuparks" infrastruktūras sakārtošana</t>
  </si>
  <si>
    <t>Annenieku pagasta PII "Riekstiņš" infrastruktūras sakārtošana</t>
  </si>
  <si>
    <t>Annenieku pagasta PII "Riekstiņš" teritorijas labiekārtošana</t>
  </si>
  <si>
    <t>Iegādātas jaunas  rotaļlaukumu iekārtas, atjaunotas esošās iekārtas</t>
  </si>
  <si>
    <t>Veikti ēkas cokola apdares, betona apmales un iekštelpu koka kāpņu remontdarbi</t>
  </si>
  <si>
    <t>Atjaunots bērnu laukuma žogs, rotaļlaukuma iekārtas, stadiona soliņi</t>
  </si>
  <si>
    <t>Veikti skolas jumta un direktora kabineta remontdarbi</t>
  </si>
  <si>
    <t>Veikti remontdarbi skolas sporta zālē</t>
  </si>
  <si>
    <t>Veikti remontdarbi skolas ēdamzālē</t>
  </si>
  <si>
    <t>Veikti remontdarbi skolas klašu telpās</t>
  </si>
  <si>
    <t>Atjaunoti skolas telpu griesti un pārbūvēta skolas apkures sistēma</t>
  </si>
  <si>
    <t>Veikta skolas ēkas jumta tīrīšana, remonts un garāžas jumta remonts</t>
  </si>
  <si>
    <t>Veikta laukuma bruģēšana un uzstādītas velonovietnes pie šautuves ēkas</t>
  </si>
  <si>
    <t>Apvienojot Dobeles Kristīgo pamatskolu ar Dobeles sākumskolu, tiek izveidota Dobeles Sākumskola. Īstenojot projektu, skolas vajadzībām tiks uzbūvēta sporta zāle, kuras pašreiz skolai nav vispār. 1.-6.klašu skolēni varēs kvalitatīvi apgūt mācību priekšmetu "Sports" visā mācību gada laikā. Īstenojot projektu, tiks veikta skolas iekštelpu pārbūve, paplašinot mācību klases</t>
  </si>
  <si>
    <t xml:space="preserve">Jaunas dienesta viesnīcas izbūve - Dobeles Valsts ģimnāzijas un Dobeles 1.vidusskolas  skolēniem </t>
  </si>
  <si>
    <t>Pārbūvēta Mūzikas skolas ēka un izbūvēts jauns skolas korpuss, veikta teritorijas labiekārtošana</t>
  </si>
  <si>
    <t>Dobeles Mūzikas skolas pārbūve un jauna korpusa būvniecība</t>
  </si>
  <si>
    <t>SAM 8.3.4.</t>
  </si>
  <si>
    <t>Uzbūvēta sporta zāle un skolas audzēkņiem radīta iespēja organizēt sporta nodarbības</t>
  </si>
  <si>
    <t>Veikti remontdarbi grupas telpā</t>
  </si>
  <si>
    <t xml:space="preserve">Veikti grīdas atjaunošanas darbi 7 kabinetos un šajos kabinetos pārbūvēta elektroinstalācija, izremontētas sporta zāles priekštelpas, zēnu un meiteņu ģērbtuves, dušas un WC </t>
  </si>
  <si>
    <t xml:space="preserve">Virs jumta izvadīti esošie kanalizācijas cauruļu vadi, veikts 4 grupu ieeju kāpņu remonts, veikts remonts 2 grupu garderobēs, nomainītas ieejas durvis </t>
  </si>
  <si>
    <t>Veikts skolas trepju telpas, koridora un direktora kabineta remonts</t>
  </si>
  <si>
    <t>Veikti remontdarbi kāpņu telpā</t>
  </si>
  <si>
    <t xml:space="preserve">Ierīkota automašīnu stāvvieta, ar bruģakmens segumu izbūvēti skolas celiņi un laukums </t>
  </si>
  <si>
    <t>Sporta skolas kāpņu telpās un dušās veikti remontdarbi</t>
  </si>
  <si>
    <t>Veikta telpu siltināšana un remontdarbi</t>
  </si>
  <si>
    <t>SAM 9.2.4.2.</t>
  </si>
  <si>
    <t>SAC Lejasstrazdi “Namiņš”, kur reģistrēts pakalpojums “Atelpas brīdis”, veikti remontdarbi telpās, ieskaitot sanitāro mezglu;  nodrošināta vides pieejamība, izbūvētjot pandusu pie ārdurvīm, paplašinot durvju ailes; iegādāts fizioterapijas kabineta aprīkojums, palīgierīces (funkcionālās gultas, griestu celšanas sistēma, dušas- tualetes ratiņi, dušas krēsls, roku balsti dušas turētāji sanmezglā; izstrādāta metodika “Atelpas brīža”pakalpojuma sniegšanas nodrošināšanai, veiktas personāla apmācības, organizēta pieredzes apmaiņa</t>
  </si>
  <si>
    <t xml:space="preserve">Izstrādāts Daudzfunkcionālā pakalpojumu centra pārbūves būvprojekts, paredzot Dobeles un apkārtnes slimnīcas brīvās telpas (infekciju nodaļas korpuss) Ādama ielā 2, izveidot par dienas aprūpes centru un sociālās aprūpes un rehabilitācijas centru. </t>
  </si>
  <si>
    <t>SAM 9.2.2.1.</t>
  </si>
  <si>
    <t>Noliktavu ieejas pārbūve, izveidota papildus ieeja noliktavā no palīgtelpām. Veikti terases flīžu remontdarbi</t>
  </si>
  <si>
    <t>Bikstu sporta zāles palīgtelpu pārbūves būvprojekta izstrāde</t>
  </si>
  <si>
    <t>Kultūras namā veikts zibensaizsardzības sistēmas remonts, atjaunotas durvis</t>
  </si>
  <si>
    <t>Veikta ēkas fasādes atjaunošana, sienas remonts un ieejas jumtiņa remonts</t>
  </si>
  <si>
    <t>Veikti remontdarbi ēkas koridorā un garderobē, izbūvēta  ūdensapgāde un kanalizācijas sistēma</t>
  </si>
  <si>
    <t xml:space="preserve">Izbūvēta Brīvdabas estrāde Penkules pagastā pie kultūras nama </t>
  </si>
  <si>
    <t>LEADER</t>
  </si>
  <si>
    <t>Atjaunotas Jaunbērzes pagasta kultūras nama telpas</t>
  </si>
  <si>
    <t>Dobeles kultūras nama pārbūve, bloķēta apjoma jaunbūve 
un apskaņošanas, apgaismošanas un skatuves mehānismu sistēmu iegāde</t>
  </si>
  <si>
    <t>Pārbūvēts kultūras objekts, piemērojot to mūsdienu prasībām, paplašinātas telpas, nodrošināta kvalitatīva kultūras pakalpojumu pieejamība. Izbūvēts jauns korpuss. Aprīkots ar apskaņošanas, apgaismošanas aprīkojumu un ierīkota skatuves mehānisma sistēma.</t>
  </si>
  <si>
    <t>Veikti remontdarbi Dzimtsarakstu nodaļas telpās</t>
  </si>
  <si>
    <t xml:space="preserve">Veikti remontdarbi centra telpās, izbūvēta lietusūdens kanalizācija </t>
  </si>
  <si>
    <t>Izstrādāts būvprojekts gājēju tiltiņa pār gravu pie ģimnāzijas atjaunošanai</t>
  </si>
  <si>
    <t xml:space="preserve">Pārbūvēts gāzesvads Jaunbērzes pagasta PII "Minkuparks" gāzesvads </t>
  </si>
  <si>
    <t xml:space="preserve">Izbūvēts ielu apgaismojums Jaunbērzē </t>
  </si>
  <si>
    <t>SAM 3.3.1.</t>
  </si>
  <si>
    <t>SAM 5.6.2.</t>
  </si>
  <si>
    <r>
      <t>Izstrādāts laukuma labiekārtošanas būvprojekts, veikta</t>
    </r>
    <r>
      <rPr>
        <sz val="9"/>
        <rFont val="Calibri"/>
        <family val="2"/>
        <charset val="186"/>
        <scheme val="minor"/>
      </rPr>
      <t xml:space="preserve"> laukuma ar vides objektu izbūve</t>
    </r>
    <r>
      <rPr>
        <sz val="9"/>
        <color rgb="FFFF0000"/>
        <rFont val="Calibri"/>
        <family val="2"/>
        <charset val="186"/>
        <scheme val="minor"/>
      </rPr>
      <t xml:space="preserve"> </t>
    </r>
  </si>
  <si>
    <t>R2.14; VTP1; VTP2</t>
  </si>
  <si>
    <t>LAT-RUS</t>
  </si>
  <si>
    <t>Veicināta vietējo produktu un pakalpojumu attīstība tūristu piesaistei reģionā. Izveidoti jauni, balstīti uz vietējiem resursiem pārrobežu produkti un pakalpojumi</t>
  </si>
  <si>
    <t>Tradicionālās amatniecības attīstība, izstrādājot jaunus mārketinga produktus pārrobežu sadarbībā / Tradicionālās amatniecības mārketings</t>
  </si>
  <si>
    <t>Attīstības un plānošanas nodaļa/Kultūras un sporta pārvalde/Porhova (Pleskavas apgabals)</t>
  </si>
  <si>
    <t>Attīstības un plānošanas nodaļa/Komunālā nodaļa /Dobeles novadpētniecības muzejs, Kultūras un sporta pārvalde/Būvvalde/Mosti izpildkomiteja Baltkrievijā</t>
  </si>
  <si>
    <t>Vides aizsardzības fonds</t>
  </si>
  <si>
    <t>SAM 5.5.1.</t>
  </si>
  <si>
    <t>SAM 9.3.1.1.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</si>
</sst>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186"/>
      <scheme val="minor"/>
    </font>
    <font>
      <sz val="9"/>
      <color theme="1"/>
      <name val="Calibri"/>
      <family val="2"/>
      <charset val="186"/>
      <scheme val="minor"/>
    </font>
    <font>
      <sz val="9"/>
      <color rgb="FFFF0000"/>
      <name val="Calibri"/>
      <family val="2"/>
      <charset val="186"/>
      <scheme val="minor"/>
    </font>
    <font>
      <sz val="9"/>
      <name val="Calibri"/>
      <family val="2"/>
      <charset val="186"/>
      <scheme val="minor"/>
    </font>
    <font>
      <b/>
      <sz val="9"/>
      <color theme="1"/>
      <name val="Calibri"/>
      <family val="2"/>
      <charset val="186"/>
      <scheme val="minor"/>
    </font>
    <font>
      <vertAlign val="superscript"/>
      <sz val="9"/>
      <name val="Calibri"/>
      <family val="2"/>
      <charset val="186"/>
      <scheme val="minor"/>
    </font>
    <font>
      <sz val="9"/>
      <color indexed="81"/>
      <name val="Tahoma"/>
      <family val="2"/>
      <charset val="186"/>
    </font>
    <font>
      <b/>
      <sz val="9"/>
      <color indexed="81"/>
      <name val="Tahoma"/>
      <family val="2"/>
      <charset val="186"/>
    </font>
    <font>
      <sz val="20"/>
      <color theme="1"/>
      <name val="Calibri"/>
      <family val="2"/>
      <charset val="186"/>
      <scheme val="minor"/>
    </font>
    <font>
      <b/>
      <sz val="9"/>
      <color rgb="FF0070C0"/>
      <name val="Calibri"/>
      <family val="2"/>
      <charset val="186"/>
      <scheme val="minor"/>
    </font>
    <font>
      <b/>
      <sz val="9"/>
      <name val="Calibri"/>
      <family val="2"/>
      <charset val="186"/>
      <scheme val="minor"/>
    </font>
  </fonts>
  <fills count="6">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theme="6"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48">
    <xf numFmtId="0" fontId="0" fillId="0" borderId="0" xfId="0"/>
    <xf numFmtId="0" fontId="1" fillId="0" borderId="1" xfId="0" applyFont="1" applyBorder="1" applyAlignment="1">
      <alignment wrapText="1"/>
    </xf>
    <xf numFmtId="0" fontId="1" fillId="0" borderId="1" xfId="0" applyFont="1" applyBorder="1"/>
    <xf numFmtId="0" fontId="1" fillId="0" borderId="0" xfId="0" applyFont="1"/>
    <xf numFmtId="0" fontId="2" fillId="0" borderId="1" xfId="0" applyFont="1" applyBorder="1" applyAlignment="1">
      <alignment wrapText="1"/>
    </xf>
    <xf numFmtId="0" fontId="2" fillId="0" borderId="1" xfId="0" applyFont="1" applyBorder="1"/>
    <xf numFmtId="0" fontId="1" fillId="0" borderId="1" xfId="0" applyFont="1" applyBorder="1" applyAlignment="1"/>
    <xf numFmtId="0" fontId="4" fillId="0" borderId="0" xfId="0" applyFont="1" applyBorder="1" applyAlignment="1">
      <alignment horizontal="right"/>
    </xf>
    <xf numFmtId="0" fontId="4" fillId="0" borderId="1" xfId="0" applyFont="1" applyBorder="1"/>
    <xf numFmtId="0" fontId="2" fillId="0" borderId="0" xfId="0" applyFont="1" applyBorder="1" applyAlignment="1">
      <alignment wrapText="1"/>
    </xf>
    <xf numFmtId="0" fontId="4" fillId="0" borderId="0" xfId="0" applyFont="1"/>
    <xf numFmtId="0" fontId="1" fillId="3" borderId="1" xfId="0" applyFont="1" applyFill="1" applyBorder="1"/>
    <xf numFmtId="3" fontId="4" fillId="0" borderId="1" xfId="0" applyNumberFormat="1" applyFont="1" applyBorder="1"/>
    <xf numFmtId="3" fontId="4" fillId="0" borderId="0" xfId="0" applyNumberFormat="1" applyFont="1" applyBorder="1"/>
    <xf numFmtId="3" fontId="1" fillId="0" borderId="0" xfId="0" applyNumberFormat="1" applyFont="1" applyBorder="1"/>
    <xf numFmtId="0" fontId="2" fillId="0" borderId="0" xfId="0" applyFont="1" applyBorder="1"/>
    <xf numFmtId="0" fontId="1" fillId="0" borderId="0" xfId="0" applyFont="1" applyBorder="1"/>
    <xf numFmtId="0" fontId="1" fillId="0" borderId="2" xfId="0" applyFont="1" applyBorder="1"/>
    <xf numFmtId="0" fontId="2" fillId="0" borderId="2" xfId="0" applyFont="1" applyBorder="1" applyAlignment="1">
      <alignment wrapText="1"/>
    </xf>
    <xf numFmtId="0" fontId="4" fillId="0" borderId="1" xfId="0" applyFont="1" applyBorder="1" applyAlignment="1"/>
    <xf numFmtId="0" fontId="1" fillId="0" borderId="1" xfId="0" applyFont="1" applyFill="1" applyBorder="1"/>
    <xf numFmtId="0" fontId="3" fillId="3" borderId="1" xfId="0" applyFont="1" applyFill="1" applyBorder="1" applyAlignment="1">
      <alignment wrapText="1"/>
    </xf>
    <xf numFmtId="0" fontId="3" fillId="3" borderId="1" xfId="0" applyFont="1" applyFill="1" applyBorder="1"/>
    <xf numFmtId="0" fontId="3" fillId="3" borderId="2" xfId="0" applyFont="1" applyFill="1" applyBorder="1" applyAlignment="1">
      <alignment wrapText="1"/>
    </xf>
    <xf numFmtId="0" fontId="1" fillId="3" borderId="0" xfId="0" applyFont="1" applyFill="1"/>
    <xf numFmtId="0" fontId="4" fillId="0" borderId="0" xfId="0" applyFont="1" applyBorder="1"/>
    <xf numFmtId="0" fontId="1" fillId="3" borderId="1" xfId="0" applyFont="1" applyFill="1" applyBorder="1" applyAlignment="1">
      <alignment horizontal="left"/>
    </xf>
    <xf numFmtId="0" fontId="3" fillId="3" borderId="1" xfId="0" applyFont="1" applyFill="1" applyBorder="1" applyAlignment="1">
      <alignment horizontal="left"/>
    </xf>
    <xf numFmtId="4" fontId="3" fillId="3" borderId="1" xfId="0" applyNumberFormat="1" applyFont="1" applyFill="1" applyBorder="1"/>
    <xf numFmtId="0" fontId="1" fillId="3" borderId="1" xfId="0" applyFont="1" applyFill="1" applyBorder="1" applyAlignment="1">
      <alignment horizontal="right"/>
    </xf>
    <xf numFmtId="0" fontId="4" fillId="0" borderId="2" xfId="0" applyFont="1" applyBorder="1" applyAlignment="1"/>
    <xf numFmtId="0" fontId="4" fillId="0" borderId="0" xfId="0" applyFont="1" applyBorder="1" applyAlignment="1"/>
    <xf numFmtId="0" fontId="1" fillId="0" borderId="0" xfId="0" applyFont="1" applyBorder="1" applyAlignment="1"/>
    <xf numFmtId="0" fontId="1" fillId="0" borderId="0" xfId="0" applyFont="1" applyBorder="1" applyAlignment="1">
      <alignment horizontal="justify"/>
    </xf>
    <xf numFmtId="0" fontId="1" fillId="0" borderId="0" xfId="0" applyFont="1" applyAlignment="1"/>
    <xf numFmtId="3" fontId="1" fillId="3" borderId="1" xfId="0" applyNumberFormat="1" applyFont="1" applyFill="1" applyBorder="1" applyAlignment="1">
      <alignment horizontal="right"/>
    </xf>
    <xf numFmtId="0" fontId="3" fillId="3" borderId="11" xfId="0" applyFont="1" applyFill="1" applyBorder="1" applyAlignment="1">
      <alignment wrapText="1"/>
    </xf>
    <xf numFmtId="0" fontId="1" fillId="0" borderId="2" xfId="0" applyFont="1" applyFill="1" applyBorder="1" applyAlignment="1">
      <alignment wrapText="1"/>
    </xf>
    <xf numFmtId="0" fontId="4" fillId="0" borderId="10" xfId="0" applyFont="1" applyBorder="1" applyAlignment="1">
      <alignment wrapText="1"/>
    </xf>
    <xf numFmtId="0" fontId="4" fillId="0" borderId="10" xfId="0" applyFont="1" applyBorder="1"/>
    <xf numFmtId="0" fontId="4" fillId="0" borderId="15" xfId="0" applyFont="1" applyBorder="1"/>
    <xf numFmtId="0" fontId="4" fillId="0" borderId="9" xfId="0" applyFont="1" applyBorder="1" applyAlignment="1">
      <alignment wrapText="1"/>
    </xf>
    <xf numFmtId="0" fontId="4" fillId="0" borderId="15" xfId="0" applyFont="1" applyBorder="1" applyAlignment="1">
      <alignment wrapText="1"/>
    </xf>
    <xf numFmtId="0" fontId="1" fillId="0" borderId="1" xfId="0" applyFont="1" applyFill="1" applyBorder="1" applyAlignment="1">
      <alignment horizontal="left"/>
    </xf>
    <xf numFmtId="0" fontId="1" fillId="3" borderId="1" xfId="0" applyFont="1" applyFill="1" applyBorder="1" applyAlignment="1">
      <alignment wrapText="1"/>
    </xf>
    <xf numFmtId="3" fontId="1" fillId="3" borderId="1" xfId="0" applyNumberFormat="1" applyFont="1" applyFill="1" applyBorder="1"/>
    <xf numFmtId="0" fontId="1" fillId="3" borderId="1" xfId="0" applyFont="1" applyFill="1" applyBorder="1" applyAlignment="1">
      <alignment horizontal="justify"/>
    </xf>
    <xf numFmtId="0" fontId="1" fillId="3" borderId="2" xfId="0" applyFont="1" applyFill="1" applyBorder="1" applyAlignment="1">
      <alignment wrapText="1"/>
    </xf>
    <xf numFmtId="0" fontId="1" fillId="3" borderId="2" xfId="0" applyFont="1" applyFill="1" applyBorder="1"/>
    <xf numFmtId="0" fontId="1" fillId="3" borderId="1" xfId="0" applyFont="1" applyFill="1" applyBorder="1" applyAlignment="1">
      <alignment horizontal="left" wrapText="1"/>
    </xf>
    <xf numFmtId="0" fontId="1" fillId="0" borderId="2" xfId="0" applyFont="1" applyFill="1" applyBorder="1" applyAlignment="1"/>
    <xf numFmtId="0" fontId="3" fillId="3" borderId="1" xfId="0" applyFont="1" applyFill="1" applyBorder="1" applyAlignment="1">
      <alignment horizontal="left" wrapText="1"/>
    </xf>
    <xf numFmtId="0" fontId="2" fillId="3" borderId="1" xfId="0" applyFont="1" applyFill="1" applyBorder="1"/>
    <xf numFmtId="3" fontId="3" fillId="3" borderId="1" xfId="0" applyNumberFormat="1" applyFont="1" applyFill="1" applyBorder="1"/>
    <xf numFmtId="0" fontId="3" fillId="3" borderId="2" xfId="0" applyFont="1" applyFill="1" applyBorder="1" applyAlignment="1"/>
    <xf numFmtId="0" fontId="1" fillId="3" borderId="1" xfId="0" applyFont="1" applyFill="1" applyBorder="1" applyAlignment="1"/>
    <xf numFmtId="3" fontId="1" fillId="0" borderId="1" xfId="0" applyNumberFormat="1" applyFont="1" applyBorder="1"/>
    <xf numFmtId="0" fontId="1" fillId="0" borderId="2" xfId="0" applyFont="1" applyBorder="1" applyAlignment="1">
      <alignment wrapText="1"/>
    </xf>
    <xf numFmtId="0" fontId="3" fillId="3" borderId="3" xfId="0" applyFont="1" applyFill="1" applyBorder="1" applyAlignment="1">
      <alignment wrapText="1"/>
    </xf>
    <xf numFmtId="0" fontId="1" fillId="3" borderId="0" xfId="0" applyFont="1" applyFill="1" applyAlignment="1">
      <alignment wrapText="1"/>
    </xf>
    <xf numFmtId="0" fontId="3" fillId="3" borderId="1" xfId="0" applyFont="1" applyFill="1" applyBorder="1" applyAlignment="1">
      <alignment horizontal="justify"/>
    </xf>
    <xf numFmtId="0" fontId="1" fillId="3" borderId="5" xfId="0" applyFont="1" applyFill="1" applyBorder="1"/>
    <xf numFmtId="3" fontId="1" fillId="3" borderId="5" xfId="0" applyNumberFormat="1" applyFont="1" applyFill="1" applyBorder="1"/>
    <xf numFmtId="0" fontId="3" fillId="3" borderId="3" xfId="0" applyFont="1" applyFill="1" applyBorder="1"/>
    <xf numFmtId="0" fontId="1" fillId="3" borderId="2" xfId="0" applyFont="1" applyFill="1" applyBorder="1" applyAlignment="1"/>
    <xf numFmtId="0" fontId="3" fillId="3" borderId="5" xfId="0" applyFont="1" applyFill="1" applyBorder="1"/>
    <xf numFmtId="3" fontId="3" fillId="3" borderId="5" xfId="0" applyNumberFormat="1" applyFont="1" applyFill="1" applyBorder="1"/>
    <xf numFmtId="3" fontId="3" fillId="3" borderId="7" xfId="0" applyNumberFormat="1" applyFont="1" applyFill="1" applyBorder="1"/>
    <xf numFmtId="0" fontId="3" fillId="3" borderId="7" xfId="0" applyFont="1" applyFill="1" applyBorder="1"/>
    <xf numFmtId="0" fontId="3" fillId="3" borderId="0" xfId="0" applyFont="1" applyFill="1" applyAlignment="1">
      <alignment wrapText="1"/>
    </xf>
    <xf numFmtId="0" fontId="3" fillId="3" borderId="12" xfId="0" applyFont="1" applyFill="1" applyBorder="1" applyAlignment="1">
      <alignment wrapText="1"/>
    </xf>
    <xf numFmtId="4" fontId="3" fillId="3" borderId="1" xfId="0" applyNumberFormat="1" applyFont="1" applyFill="1" applyBorder="1" applyAlignment="1">
      <alignment horizontal="right"/>
    </xf>
    <xf numFmtId="3" fontId="3" fillId="3" borderId="1" xfId="0" applyNumberFormat="1" applyFont="1" applyFill="1" applyBorder="1" applyAlignment="1">
      <alignment horizontal="right"/>
    </xf>
    <xf numFmtId="0" fontId="3" fillId="3" borderId="0" xfId="0" applyFont="1" applyFill="1"/>
    <xf numFmtId="0" fontId="3" fillId="0" borderId="4" xfId="0" applyFont="1" applyBorder="1"/>
    <xf numFmtId="3" fontId="3" fillId="0" borderId="4" xfId="0" applyNumberFormat="1" applyFont="1" applyBorder="1"/>
    <xf numFmtId="0" fontId="3" fillId="0" borderId="0" xfId="0" applyFont="1" applyAlignment="1">
      <alignment wrapText="1"/>
    </xf>
    <xf numFmtId="0" fontId="3" fillId="0" borderId="11" xfId="0" applyFont="1" applyBorder="1" applyAlignment="1">
      <alignment wrapText="1"/>
    </xf>
    <xf numFmtId="3" fontId="3" fillId="0" borderId="1" xfId="0" applyNumberFormat="1" applyFont="1" applyBorder="1"/>
    <xf numFmtId="0" fontId="3" fillId="0" borderId="1" xfId="0" applyFont="1" applyBorder="1"/>
    <xf numFmtId="0" fontId="3" fillId="0" borderId="1" xfId="0" applyFont="1" applyBorder="1" applyAlignment="1">
      <alignment wrapText="1"/>
    </xf>
    <xf numFmtId="0" fontId="1" fillId="3" borderId="5" xfId="0" applyFont="1" applyFill="1" applyBorder="1" applyAlignment="1">
      <alignment horizontal="left"/>
    </xf>
    <xf numFmtId="0" fontId="1" fillId="3" borderId="5" xfId="0" applyFont="1" applyFill="1" applyBorder="1" applyAlignment="1">
      <alignment wrapText="1"/>
    </xf>
    <xf numFmtId="0" fontId="3" fillId="3" borderId="5" xfId="0" applyFont="1" applyFill="1" applyBorder="1" applyAlignment="1">
      <alignment wrapText="1"/>
    </xf>
    <xf numFmtId="0" fontId="1" fillId="3" borderId="5" xfId="0" applyFont="1" applyFill="1" applyBorder="1" applyAlignment="1">
      <alignment horizontal="left" wrapText="1"/>
    </xf>
    <xf numFmtId="0" fontId="1" fillId="0" borderId="1" xfId="0" applyFont="1" applyBorder="1" applyAlignment="1">
      <alignment horizontal="left"/>
    </xf>
    <xf numFmtId="0" fontId="1" fillId="0" borderId="0" xfId="0" applyFont="1" applyAlignment="1">
      <alignment horizontal="left"/>
    </xf>
    <xf numFmtId="0" fontId="3" fillId="3" borderId="4" xfId="0" applyFont="1" applyFill="1" applyBorder="1"/>
    <xf numFmtId="3" fontId="3" fillId="3" borderId="4" xfId="0" applyNumberFormat="1" applyFont="1" applyFill="1" applyBorder="1"/>
    <xf numFmtId="0" fontId="3" fillId="3" borderId="4" xfId="0" applyFont="1" applyFill="1" applyBorder="1" applyAlignment="1">
      <alignment wrapText="1"/>
    </xf>
    <xf numFmtId="0" fontId="1" fillId="3" borderId="5" xfId="0" applyFont="1" applyFill="1" applyBorder="1" applyAlignment="1">
      <alignment horizontal="right"/>
    </xf>
    <xf numFmtId="0" fontId="1" fillId="0" borderId="1" xfId="0" applyFont="1" applyFill="1" applyBorder="1" applyAlignment="1">
      <alignment horizontal="right"/>
    </xf>
    <xf numFmtId="0" fontId="1" fillId="0" borderId="5" xfId="0" applyFont="1" applyFill="1" applyBorder="1" applyAlignment="1">
      <alignment horizontal="left"/>
    </xf>
    <xf numFmtId="3" fontId="1" fillId="0" borderId="1" xfId="0" applyNumberFormat="1" applyFont="1" applyFill="1" applyBorder="1" applyAlignment="1">
      <alignment horizontal="right"/>
    </xf>
    <xf numFmtId="2" fontId="1" fillId="3" borderId="1" xfId="0" applyNumberFormat="1" applyFont="1" applyFill="1" applyBorder="1"/>
    <xf numFmtId="0" fontId="3" fillId="0" borderId="1" xfId="0" applyFont="1" applyBorder="1" applyAlignment="1">
      <alignment horizontal="right"/>
    </xf>
    <xf numFmtId="0" fontId="3" fillId="3" borderId="1" xfId="0" applyFont="1" applyFill="1" applyBorder="1" applyAlignment="1">
      <alignment horizontal="right"/>
    </xf>
    <xf numFmtId="0" fontId="9" fillId="3" borderId="1" xfId="0" applyFont="1" applyFill="1" applyBorder="1" applyAlignment="1">
      <alignment horizontal="left"/>
    </xf>
    <xf numFmtId="4" fontId="1" fillId="3" borderId="1" xfId="0" applyNumberFormat="1" applyFont="1" applyFill="1" applyBorder="1"/>
    <xf numFmtId="3" fontId="1" fillId="3" borderId="0" xfId="0" applyNumberFormat="1" applyFont="1" applyFill="1"/>
    <xf numFmtId="3" fontId="1" fillId="0" borderId="0" xfId="0" applyNumberFormat="1" applyFont="1"/>
    <xf numFmtId="0" fontId="1" fillId="0" borderId="11" xfId="0" applyFont="1" applyBorder="1" applyAlignment="1">
      <alignment horizontal="right"/>
    </xf>
    <xf numFmtId="0" fontId="3" fillId="3" borderId="4" xfId="0" applyFont="1" applyFill="1" applyBorder="1" applyAlignment="1">
      <alignment horizontal="left"/>
    </xf>
    <xf numFmtId="4" fontId="3" fillId="3" borderId="4" xfId="0" applyNumberFormat="1" applyFont="1" applyFill="1" applyBorder="1"/>
    <xf numFmtId="0" fontId="1" fillId="0" borderId="1" xfId="0" applyFont="1" applyBorder="1" applyAlignment="1">
      <alignment horizontal="right"/>
    </xf>
    <xf numFmtId="0" fontId="1" fillId="3" borderId="4" xfId="0" applyFont="1" applyFill="1" applyBorder="1" applyAlignment="1">
      <alignment horizontal="right"/>
    </xf>
    <xf numFmtId="0" fontId="1" fillId="3" borderId="7" xfId="0" applyFont="1" applyFill="1" applyBorder="1"/>
    <xf numFmtId="3" fontId="1" fillId="3" borderId="7" xfId="0" applyNumberFormat="1" applyFont="1" applyFill="1" applyBorder="1"/>
    <xf numFmtId="0" fontId="3" fillId="3" borderId="7" xfId="0" applyFont="1" applyFill="1" applyBorder="1" applyAlignment="1">
      <alignment horizontal="right"/>
    </xf>
    <xf numFmtId="0" fontId="1" fillId="3" borderId="24" xfId="0" applyFont="1" applyFill="1" applyBorder="1" applyAlignment="1">
      <alignment wrapText="1"/>
    </xf>
    <xf numFmtId="14" fontId="1" fillId="3" borderId="1" xfId="0" applyNumberFormat="1" applyFont="1" applyFill="1" applyBorder="1"/>
    <xf numFmtId="4" fontId="10" fillId="5" borderId="1" xfId="0" applyNumberFormat="1" applyFont="1" applyFill="1" applyBorder="1"/>
    <xf numFmtId="3" fontId="10" fillId="5" borderId="1" xfId="0" applyNumberFormat="1" applyFont="1" applyFill="1" applyBorder="1"/>
    <xf numFmtId="3" fontId="4" fillId="5" borderId="1" xfId="0" applyNumberFormat="1" applyFont="1" applyFill="1" applyBorder="1" applyAlignment="1">
      <alignment horizontal="right"/>
    </xf>
    <xf numFmtId="3" fontId="4" fillId="5" borderId="1" xfId="0" applyNumberFormat="1" applyFont="1" applyFill="1" applyBorder="1"/>
    <xf numFmtId="0" fontId="4" fillId="0" borderId="12" xfId="0" applyFont="1" applyBorder="1" applyAlignment="1">
      <alignment horizontal="center" wrapText="1"/>
    </xf>
    <xf numFmtId="0" fontId="1" fillId="3" borderId="2" xfId="0" applyFont="1" applyFill="1" applyBorder="1" applyAlignment="1">
      <alignment horizontal="left"/>
    </xf>
    <xf numFmtId="0" fontId="1" fillId="0" borderId="2" xfId="0" applyFont="1" applyFill="1" applyBorder="1" applyAlignment="1">
      <alignment horizontal="left" wrapText="1"/>
    </xf>
    <xf numFmtId="0" fontId="1" fillId="3" borderId="2" xfId="0" applyFont="1" applyFill="1" applyBorder="1" applyAlignment="1">
      <alignment horizontal="left" wrapText="1"/>
    </xf>
    <xf numFmtId="0" fontId="3" fillId="0" borderId="2" xfId="0" applyFont="1" applyBorder="1" applyAlignment="1">
      <alignment wrapText="1"/>
    </xf>
    <xf numFmtId="0" fontId="4" fillId="0" borderId="1" xfId="0" applyFont="1" applyBorder="1" applyAlignment="1">
      <alignment horizontal="center" wrapText="1"/>
    </xf>
    <xf numFmtId="0" fontId="4" fillId="0" borderId="2" xfId="0" applyFont="1" applyBorder="1" applyAlignment="1">
      <alignment horizontal="right"/>
    </xf>
    <xf numFmtId="0" fontId="4" fillId="0" borderId="6" xfId="0" applyFont="1" applyBorder="1" applyAlignment="1">
      <alignment horizontal="right"/>
    </xf>
    <xf numFmtId="0" fontId="4" fillId="0" borderId="3" xfId="0" applyFont="1" applyBorder="1" applyAlignment="1">
      <alignment horizontal="right"/>
    </xf>
    <xf numFmtId="0" fontId="4" fillId="2" borderId="2" xfId="0" applyFont="1" applyFill="1" applyBorder="1" applyAlignment="1">
      <alignment horizontal="center"/>
    </xf>
    <xf numFmtId="0" fontId="4" fillId="2" borderId="6" xfId="0" applyFont="1" applyFill="1" applyBorder="1" applyAlignment="1">
      <alignment horizontal="center"/>
    </xf>
    <xf numFmtId="0" fontId="8" fillId="4" borderId="0" xfId="0" applyFont="1" applyFill="1" applyAlignment="1">
      <alignment horizontal="center"/>
    </xf>
    <xf numFmtId="0" fontId="1" fillId="4" borderId="0" xfId="0" applyFont="1" applyFill="1" applyAlignment="1">
      <alignment horizontal="center"/>
    </xf>
    <xf numFmtId="0" fontId="4" fillId="0" borderId="25" xfId="0" applyFont="1" applyBorder="1" applyAlignment="1">
      <alignment horizontal="center"/>
    </xf>
    <xf numFmtId="0" fontId="4" fillId="0" borderId="26" xfId="0" applyFont="1" applyBorder="1" applyAlignment="1">
      <alignment horizontal="center"/>
    </xf>
    <xf numFmtId="0" fontId="4" fillId="0" borderId="1" xfId="0" applyFont="1" applyBorder="1" applyAlignment="1">
      <alignment horizontal="center" wrapText="1"/>
    </xf>
    <xf numFmtId="0" fontId="4" fillId="2" borderId="12" xfId="0" applyFont="1" applyFill="1" applyBorder="1" applyAlignment="1">
      <alignment horizontal="center"/>
    </xf>
    <xf numFmtId="0" fontId="4" fillId="2" borderId="13" xfId="0" applyFont="1" applyFill="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4" fillId="0" borderId="19" xfId="0" applyFont="1" applyBorder="1" applyAlignment="1">
      <alignment horizontal="center"/>
    </xf>
    <xf numFmtId="0" fontId="4" fillId="0" borderId="22" xfId="0" applyFont="1" applyBorder="1" applyAlignment="1">
      <alignment horizontal="center"/>
    </xf>
    <xf numFmtId="0" fontId="4" fillId="0" borderId="20" xfId="0" applyFont="1" applyBorder="1" applyAlignment="1">
      <alignment horizontal="center" wrapText="1"/>
    </xf>
    <xf numFmtId="0" fontId="4" fillId="0" borderId="23" xfId="0" applyFont="1" applyBorder="1" applyAlignment="1">
      <alignment horizontal="center" wrapText="1"/>
    </xf>
    <xf numFmtId="0" fontId="4" fillId="0" borderId="8" xfId="0" applyFont="1" applyBorder="1" applyAlignment="1">
      <alignment horizontal="center" wrapText="1"/>
    </xf>
    <xf numFmtId="0" fontId="4" fillId="0" borderId="9" xfId="0" applyFont="1" applyBorder="1" applyAlignment="1">
      <alignment horizontal="center" wrapText="1"/>
    </xf>
    <xf numFmtId="0" fontId="4" fillId="0" borderId="21" xfId="0" applyFont="1" applyBorder="1" applyAlignment="1">
      <alignment horizontal="center"/>
    </xf>
    <xf numFmtId="0" fontId="4" fillId="0" borderId="14" xfId="0" applyFont="1" applyBorder="1" applyAlignment="1">
      <alignment horizontal="center"/>
    </xf>
    <xf numFmtId="0" fontId="4" fillId="0" borderId="19" xfId="0" applyFont="1" applyBorder="1" applyAlignment="1">
      <alignment horizontal="center" wrapText="1"/>
    </xf>
    <xf numFmtId="0" fontId="4" fillId="0" borderId="22" xfId="0" applyFont="1" applyBorder="1" applyAlignment="1">
      <alignment horizontal="center" wrapText="1"/>
    </xf>
    <xf numFmtId="0" fontId="4" fillId="0" borderId="8" xfId="0" applyFont="1" applyBorder="1" applyAlignment="1">
      <alignment horizontal="center"/>
    </xf>
    <xf numFmtId="0" fontId="4"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84"/>
  <sheetViews>
    <sheetView tabSelected="1" view="pageBreakPreview" zoomScaleNormal="100" zoomScaleSheetLayoutView="100" workbookViewId="0">
      <selection activeCell="H4" sqref="H4:H5"/>
    </sheetView>
  </sheetViews>
  <sheetFormatPr defaultRowHeight="12" x14ac:dyDescent="0.2"/>
  <cols>
    <col min="1" max="1" width="9.140625" style="3"/>
    <col min="2" max="2" width="51.7109375" style="3" customWidth="1"/>
    <col min="3" max="3" width="16.28515625" style="3" customWidth="1"/>
    <col min="4" max="4" width="9.7109375" style="3" customWidth="1"/>
    <col min="5" max="5" width="11.42578125" style="3" customWidth="1"/>
    <col min="6" max="6" width="10.5703125" style="3" customWidth="1"/>
    <col min="7" max="7" width="9.42578125" style="3" customWidth="1"/>
    <col min="8" max="8" width="42.5703125" style="34" customWidth="1"/>
    <col min="9" max="9" width="11.85546875" style="3" customWidth="1"/>
    <col min="10" max="10" width="11.7109375" style="3" customWidth="1"/>
    <col min="11" max="11" width="25.5703125" style="32" customWidth="1"/>
    <col min="12" max="12" width="13.28515625" style="2" customWidth="1"/>
    <col min="13" max="16384" width="9.140625" style="3"/>
  </cols>
  <sheetData>
    <row r="1" spans="1:12" x14ac:dyDescent="0.2">
      <c r="L1" s="16"/>
    </row>
    <row r="2" spans="1:12" ht="27" thickBot="1" x14ac:dyDescent="0.45">
      <c r="A2" s="126" t="s">
        <v>227</v>
      </c>
      <c r="B2" s="127"/>
      <c r="C2" s="127"/>
      <c r="D2" s="127"/>
      <c r="E2" s="127"/>
      <c r="F2" s="127"/>
      <c r="G2" s="127"/>
      <c r="H2" s="127"/>
      <c r="I2" s="127"/>
      <c r="J2" s="127"/>
      <c r="K2" s="127"/>
      <c r="L2" s="127"/>
    </row>
    <row r="3" spans="1:12" ht="12.75" thickBot="1" x14ac:dyDescent="0.25">
      <c r="D3" s="133" t="s">
        <v>224</v>
      </c>
      <c r="E3" s="134"/>
      <c r="F3" s="134"/>
      <c r="G3" s="135"/>
    </row>
    <row r="4" spans="1:12" x14ac:dyDescent="0.2">
      <c r="A4" s="136" t="s">
        <v>0</v>
      </c>
      <c r="B4" s="136" t="s">
        <v>1</v>
      </c>
      <c r="C4" s="138" t="s">
        <v>10</v>
      </c>
      <c r="D4" s="140" t="s">
        <v>2</v>
      </c>
      <c r="E4" s="142" t="s">
        <v>3</v>
      </c>
      <c r="F4" s="142"/>
      <c r="G4" s="143"/>
      <c r="H4" s="144" t="s">
        <v>225</v>
      </c>
      <c r="I4" s="146" t="s">
        <v>226</v>
      </c>
      <c r="J4" s="143"/>
      <c r="K4" s="128" t="s">
        <v>9</v>
      </c>
      <c r="L4" s="130" t="s">
        <v>180</v>
      </c>
    </row>
    <row r="5" spans="1:12" ht="24.75" thickBot="1" x14ac:dyDescent="0.25">
      <c r="A5" s="137"/>
      <c r="B5" s="137"/>
      <c r="C5" s="139"/>
      <c r="D5" s="141"/>
      <c r="E5" s="38" t="s">
        <v>4</v>
      </c>
      <c r="F5" s="39" t="s">
        <v>5</v>
      </c>
      <c r="G5" s="40" t="s">
        <v>6</v>
      </c>
      <c r="H5" s="145"/>
      <c r="I5" s="41" t="s">
        <v>7</v>
      </c>
      <c r="J5" s="42" t="s">
        <v>8</v>
      </c>
      <c r="K5" s="129"/>
      <c r="L5" s="130"/>
    </row>
    <row r="6" spans="1:12" x14ac:dyDescent="0.2">
      <c r="A6" s="131" t="s">
        <v>161</v>
      </c>
      <c r="B6" s="132"/>
      <c r="C6" s="132"/>
      <c r="D6" s="132"/>
      <c r="E6" s="132"/>
      <c r="F6" s="132"/>
      <c r="G6" s="132"/>
      <c r="H6" s="132"/>
      <c r="I6" s="132"/>
      <c r="J6" s="132"/>
      <c r="K6" s="115"/>
      <c r="L6" s="120"/>
    </row>
    <row r="7" spans="1:12" ht="48" x14ac:dyDescent="0.2">
      <c r="A7" s="101">
        <v>1</v>
      </c>
      <c r="B7" s="102" t="s">
        <v>32</v>
      </c>
      <c r="C7" s="87" t="s">
        <v>33</v>
      </c>
      <c r="D7" s="103">
        <v>143906.4</v>
      </c>
      <c r="E7" s="103">
        <v>0</v>
      </c>
      <c r="F7" s="87">
        <v>173906.4</v>
      </c>
      <c r="H7" s="89" t="s">
        <v>34</v>
      </c>
      <c r="I7" s="87">
        <v>2015</v>
      </c>
      <c r="J7" s="3">
        <v>2018</v>
      </c>
      <c r="K7" s="36" t="s">
        <v>35</v>
      </c>
      <c r="L7" s="2" t="s">
        <v>441</v>
      </c>
    </row>
    <row r="8" spans="1:12" x14ac:dyDescent="0.2">
      <c r="A8" s="104"/>
      <c r="B8" s="27"/>
      <c r="C8" s="22"/>
      <c r="D8" s="111">
        <f>SUM(D7)</f>
        <v>143906.4</v>
      </c>
      <c r="E8" s="28"/>
      <c r="F8" s="22"/>
      <c r="G8" s="2"/>
      <c r="H8" s="21"/>
      <c r="I8" s="22"/>
      <c r="J8" s="2"/>
      <c r="K8" s="23"/>
    </row>
    <row r="9" spans="1:12" ht="12.75" customHeight="1" x14ac:dyDescent="0.2">
      <c r="A9" s="124" t="s">
        <v>81</v>
      </c>
      <c r="B9" s="125"/>
      <c r="C9" s="125"/>
      <c r="D9" s="125"/>
      <c r="E9" s="125"/>
      <c r="F9" s="125"/>
      <c r="G9" s="125"/>
      <c r="H9" s="125"/>
      <c r="I9" s="125"/>
      <c r="J9" s="125"/>
      <c r="K9" s="125"/>
    </row>
    <row r="10" spans="1:12" ht="24" x14ac:dyDescent="0.2">
      <c r="A10" s="2">
        <v>2</v>
      </c>
      <c r="B10" s="26" t="s">
        <v>235</v>
      </c>
      <c r="C10" s="44" t="s">
        <v>314</v>
      </c>
      <c r="D10" s="45">
        <f>E10</f>
        <v>4000</v>
      </c>
      <c r="E10" s="45">
        <v>4000</v>
      </c>
      <c r="F10" s="45">
        <v>0</v>
      </c>
      <c r="G10" s="11">
        <v>0</v>
      </c>
      <c r="H10" s="46" t="s">
        <v>390</v>
      </c>
      <c r="I10" s="11">
        <v>2018</v>
      </c>
      <c r="J10" s="11">
        <v>2018</v>
      </c>
      <c r="K10" s="37" t="s">
        <v>229</v>
      </c>
      <c r="L10" s="11"/>
    </row>
    <row r="11" spans="1:12" ht="24" x14ac:dyDescent="0.2">
      <c r="A11" s="2">
        <v>3</v>
      </c>
      <c r="B11" s="26" t="s">
        <v>232</v>
      </c>
      <c r="C11" s="44" t="s">
        <v>233</v>
      </c>
      <c r="D11" s="45">
        <f t="shared" ref="D11:D38" si="0">E11</f>
        <v>3500</v>
      </c>
      <c r="E11" s="45">
        <v>3500</v>
      </c>
      <c r="F11" s="45">
        <v>0</v>
      </c>
      <c r="G11" s="11">
        <v>0</v>
      </c>
      <c r="H11" s="46" t="s">
        <v>236</v>
      </c>
      <c r="I11" s="11">
        <v>2018</v>
      </c>
      <c r="J11" s="11">
        <v>2018</v>
      </c>
      <c r="K11" s="37" t="s">
        <v>237</v>
      </c>
      <c r="L11" s="11"/>
    </row>
    <row r="12" spans="1:12" ht="24" x14ac:dyDescent="0.2">
      <c r="A12" s="3">
        <v>4</v>
      </c>
      <c r="B12" s="26" t="s">
        <v>238</v>
      </c>
      <c r="C12" s="44" t="s">
        <v>17</v>
      </c>
      <c r="D12" s="45">
        <f t="shared" si="0"/>
        <v>145000</v>
      </c>
      <c r="E12" s="45">
        <v>145000</v>
      </c>
      <c r="F12" s="45">
        <v>0</v>
      </c>
      <c r="G12" s="11">
        <v>0</v>
      </c>
      <c r="H12" s="46" t="s">
        <v>442</v>
      </c>
      <c r="I12" s="11">
        <v>2018</v>
      </c>
      <c r="J12" s="11">
        <v>2018</v>
      </c>
      <c r="K12" s="37" t="s">
        <v>239</v>
      </c>
      <c r="L12" s="11"/>
    </row>
    <row r="13" spans="1:12" ht="24" x14ac:dyDescent="0.2">
      <c r="A13" s="2">
        <v>5</v>
      </c>
      <c r="B13" s="26" t="s">
        <v>240</v>
      </c>
      <c r="C13" s="44" t="s">
        <v>233</v>
      </c>
      <c r="D13" s="45">
        <f t="shared" si="0"/>
        <v>30000</v>
      </c>
      <c r="E13" s="45">
        <v>30000</v>
      </c>
      <c r="F13" s="45">
        <v>0</v>
      </c>
      <c r="G13" s="11">
        <v>0</v>
      </c>
      <c r="H13" s="46" t="s">
        <v>241</v>
      </c>
      <c r="I13" s="11">
        <v>2018</v>
      </c>
      <c r="J13" s="11">
        <v>2018</v>
      </c>
      <c r="K13" s="37" t="s">
        <v>239</v>
      </c>
      <c r="L13" s="11"/>
    </row>
    <row r="14" spans="1:12" ht="48" x14ac:dyDescent="0.2">
      <c r="A14" s="2">
        <v>6</v>
      </c>
      <c r="B14" s="26" t="s">
        <v>242</v>
      </c>
      <c r="C14" s="44" t="s">
        <v>314</v>
      </c>
      <c r="D14" s="45">
        <f t="shared" si="0"/>
        <v>22000</v>
      </c>
      <c r="E14" s="45">
        <v>22000</v>
      </c>
      <c r="F14" s="45">
        <v>0</v>
      </c>
      <c r="G14" s="11">
        <v>0</v>
      </c>
      <c r="H14" s="46" t="s">
        <v>443</v>
      </c>
      <c r="I14" s="11">
        <v>2018</v>
      </c>
      <c r="J14" s="11">
        <v>2018</v>
      </c>
      <c r="K14" s="37" t="s">
        <v>244</v>
      </c>
      <c r="L14" s="11"/>
    </row>
    <row r="15" spans="1:12" ht="24" x14ac:dyDescent="0.2">
      <c r="A15" s="2">
        <v>7</v>
      </c>
      <c r="B15" s="26" t="s">
        <v>243</v>
      </c>
      <c r="C15" s="44" t="s">
        <v>233</v>
      </c>
      <c r="D15" s="45">
        <f t="shared" si="0"/>
        <v>7000</v>
      </c>
      <c r="E15" s="45">
        <v>7000</v>
      </c>
      <c r="F15" s="11">
        <v>0</v>
      </c>
      <c r="G15" s="11">
        <v>0</v>
      </c>
      <c r="H15" s="44" t="s">
        <v>391</v>
      </c>
      <c r="I15" s="11">
        <v>2018</v>
      </c>
      <c r="J15" s="11">
        <v>2018</v>
      </c>
      <c r="K15" s="37" t="s">
        <v>244</v>
      </c>
      <c r="L15" s="11"/>
    </row>
    <row r="16" spans="1:12" ht="24" x14ac:dyDescent="0.2">
      <c r="A16" s="3">
        <v>8</v>
      </c>
      <c r="B16" s="26" t="s">
        <v>251</v>
      </c>
      <c r="C16" s="44" t="s">
        <v>17</v>
      </c>
      <c r="D16" s="45">
        <f t="shared" si="0"/>
        <v>3000</v>
      </c>
      <c r="E16" s="45">
        <v>3000</v>
      </c>
      <c r="F16" s="11">
        <v>0</v>
      </c>
      <c r="G16" s="11">
        <v>0</v>
      </c>
      <c r="H16" s="44" t="s">
        <v>252</v>
      </c>
      <c r="I16" s="11">
        <v>2018</v>
      </c>
      <c r="J16" s="11">
        <v>2018</v>
      </c>
      <c r="K16" s="37" t="s">
        <v>253</v>
      </c>
      <c r="L16" s="11"/>
    </row>
    <row r="17" spans="1:12" ht="24" x14ac:dyDescent="0.2">
      <c r="A17" s="2">
        <v>9</v>
      </c>
      <c r="B17" s="26" t="s">
        <v>444</v>
      </c>
      <c r="C17" s="44" t="s">
        <v>17</v>
      </c>
      <c r="D17" s="45">
        <f t="shared" si="0"/>
        <v>4950</v>
      </c>
      <c r="E17" s="45">
        <v>4950</v>
      </c>
      <c r="F17" s="11">
        <v>0</v>
      </c>
      <c r="G17" s="11">
        <v>0</v>
      </c>
      <c r="H17" s="44" t="s">
        <v>392</v>
      </c>
      <c r="I17" s="11">
        <v>2018</v>
      </c>
      <c r="J17" s="11">
        <v>2018</v>
      </c>
      <c r="K17" s="37" t="s">
        <v>254</v>
      </c>
      <c r="L17" s="11"/>
    </row>
    <row r="18" spans="1:12" ht="24" x14ac:dyDescent="0.2">
      <c r="A18" s="2">
        <v>10</v>
      </c>
      <c r="B18" s="26" t="s">
        <v>258</v>
      </c>
      <c r="C18" s="44" t="s">
        <v>233</v>
      </c>
      <c r="D18" s="45">
        <f t="shared" si="0"/>
        <v>57400</v>
      </c>
      <c r="E18" s="45">
        <v>57400</v>
      </c>
      <c r="F18" s="11">
        <v>0</v>
      </c>
      <c r="G18" s="11">
        <v>0</v>
      </c>
      <c r="H18" s="44" t="s">
        <v>393</v>
      </c>
      <c r="I18" s="11">
        <v>2018</v>
      </c>
      <c r="J18" s="11">
        <v>2018</v>
      </c>
      <c r="K18" s="37" t="s">
        <v>254</v>
      </c>
      <c r="L18" s="11"/>
    </row>
    <row r="19" spans="1:12" ht="24" x14ac:dyDescent="0.2">
      <c r="A19" s="2">
        <v>11</v>
      </c>
      <c r="B19" s="26" t="s">
        <v>445</v>
      </c>
      <c r="C19" s="44" t="s">
        <v>17</v>
      </c>
      <c r="D19" s="45">
        <f t="shared" si="0"/>
        <v>8500</v>
      </c>
      <c r="E19" s="45">
        <v>8500</v>
      </c>
      <c r="F19" s="11">
        <v>0</v>
      </c>
      <c r="G19" s="11">
        <v>0</v>
      </c>
      <c r="H19" s="44" t="s">
        <v>260</v>
      </c>
      <c r="I19" s="11">
        <v>2018</v>
      </c>
      <c r="J19" s="11">
        <v>2018</v>
      </c>
      <c r="K19" s="37" t="s">
        <v>261</v>
      </c>
      <c r="L19" s="11"/>
    </row>
    <row r="20" spans="1:12" ht="24" x14ac:dyDescent="0.2">
      <c r="A20" s="3">
        <v>12</v>
      </c>
      <c r="B20" s="26" t="s">
        <v>446</v>
      </c>
      <c r="C20" s="44" t="s">
        <v>233</v>
      </c>
      <c r="D20" s="45">
        <f t="shared" si="0"/>
        <v>3500</v>
      </c>
      <c r="E20" s="45">
        <v>3500</v>
      </c>
      <c r="F20" s="11">
        <v>0</v>
      </c>
      <c r="G20" s="11">
        <v>0</v>
      </c>
      <c r="H20" s="21" t="s">
        <v>447</v>
      </c>
      <c r="I20" s="11">
        <v>2018</v>
      </c>
      <c r="J20" s="11">
        <v>2018</v>
      </c>
      <c r="K20" s="37" t="s">
        <v>261</v>
      </c>
      <c r="L20" s="11"/>
    </row>
    <row r="21" spans="1:12" ht="24" x14ac:dyDescent="0.2">
      <c r="A21" s="2">
        <v>13</v>
      </c>
      <c r="B21" s="26" t="s">
        <v>266</v>
      </c>
      <c r="C21" s="44" t="s">
        <v>17</v>
      </c>
      <c r="D21" s="45">
        <f t="shared" si="0"/>
        <v>6750</v>
      </c>
      <c r="E21" s="45">
        <v>6750</v>
      </c>
      <c r="F21" s="11">
        <v>0</v>
      </c>
      <c r="G21" s="11">
        <v>0</v>
      </c>
      <c r="H21" s="44" t="s">
        <v>448</v>
      </c>
      <c r="I21" s="11">
        <v>2018</v>
      </c>
      <c r="J21" s="11">
        <v>2018</v>
      </c>
      <c r="K21" s="37" t="s">
        <v>265</v>
      </c>
      <c r="L21" s="11"/>
    </row>
    <row r="22" spans="1:12" ht="24" x14ac:dyDescent="0.2">
      <c r="A22" s="2">
        <v>14</v>
      </c>
      <c r="B22" s="26" t="s">
        <v>269</v>
      </c>
      <c r="C22" s="44" t="s">
        <v>17</v>
      </c>
      <c r="D22" s="45">
        <f t="shared" si="0"/>
        <v>35500</v>
      </c>
      <c r="E22" s="45">
        <v>35500</v>
      </c>
      <c r="F22" s="11">
        <v>0</v>
      </c>
      <c r="G22" s="11">
        <v>0</v>
      </c>
      <c r="H22" s="44" t="s">
        <v>394</v>
      </c>
      <c r="I22" s="11">
        <v>2018</v>
      </c>
      <c r="J22" s="11">
        <v>2018</v>
      </c>
      <c r="K22" s="37" t="s">
        <v>270</v>
      </c>
      <c r="L22" s="11"/>
    </row>
    <row r="23" spans="1:12" ht="24" x14ac:dyDescent="0.2">
      <c r="A23" s="2">
        <v>15</v>
      </c>
      <c r="B23" s="26" t="s">
        <v>272</v>
      </c>
      <c r="C23" s="44" t="s">
        <v>17</v>
      </c>
      <c r="D23" s="45">
        <f t="shared" si="0"/>
        <v>7800</v>
      </c>
      <c r="E23" s="45">
        <v>7800</v>
      </c>
      <c r="F23" s="11">
        <v>0</v>
      </c>
      <c r="G23" s="11">
        <v>0</v>
      </c>
      <c r="H23" s="44" t="s">
        <v>273</v>
      </c>
      <c r="I23" s="11">
        <v>2018</v>
      </c>
      <c r="J23" s="11">
        <v>2018</v>
      </c>
      <c r="K23" s="37" t="s">
        <v>274</v>
      </c>
      <c r="L23" s="11"/>
    </row>
    <row r="24" spans="1:12" ht="36" x14ac:dyDescent="0.2">
      <c r="A24" s="3">
        <v>16</v>
      </c>
      <c r="B24" s="26" t="s">
        <v>278</v>
      </c>
      <c r="C24" s="44" t="s">
        <v>314</v>
      </c>
      <c r="D24" s="45">
        <f t="shared" si="0"/>
        <v>7000</v>
      </c>
      <c r="E24" s="45">
        <v>7000</v>
      </c>
      <c r="F24" s="11">
        <v>0</v>
      </c>
      <c r="G24" s="11">
        <v>0</v>
      </c>
      <c r="H24" s="44" t="s">
        <v>279</v>
      </c>
      <c r="I24" s="11">
        <v>2018</v>
      </c>
      <c r="J24" s="11">
        <v>2018</v>
      </c>
      <c r="K24" s="37" t="s">
        <v>280</v>
      </c>
      <c r="L24" s="11"/>
    </row>
    <row r="25" spans="1:12" ht="36" x14ac:dyDescent="0.2">
      <c r="A25" s="2">
        <v>17</v>
      </c>
      <c r="B25" s="26" t="s">
        <v>281</v>
      </c>
      <c r="C25" s="44" t="s">
        <v>301</v>
      </c>
      <c r="D25" s="45">
        <f t="shared" si="0"/>
        <v>3000</v>
      </c>
      <c r="E25" s="45">
        <v>3000</v>
      </c>
      <c r="F25" s="11">
        <v>0</v>
      </c>
      <c r="G25" s="11">
        <v>0</v>
      </c>
      <c r="H25" s="44" t="s">
        <v>449</v>
      </c>
      <c r="I25" s="11">
        <v>2018</v>
      </c>
      <c r="J25" s="11">
        <v>2018</v>
      </c>
      <c r="K25" s="37" t="s">
        <v>280</v>
      </c>
      <c r="L25" s="11"/>
    </row>
    <row r="26" spans="1:12" ht="36" x14ac:dyDescent="0.2">
      <c r="A26" s="2">
        <v>18</v>
      </c>
      <c r="B26" s="26" t="s">
        <v>284</v>
      </c>
      <c r="C26" s="44" t="s">
        <v>17</v>
      </c>
      <c r="D26" s="45">
        <f t="shared" si="0"/>
        <v>8400</v>
      </c>
      <c r="E26" s="45">
        <v>8400</v>
      </c>
      <c r="F26" s="11">
        <v>0</v>
      </c>
      <c r="G26" s="11">
        <v>0</v>
      </c>
      <c r="H26" s="21" t="s">
        <v>453</v>
      </c>
      <c r="I26" s="11">
        <v>2018</v>
      </c>
      <c r="J26" s="11">
        <v>2018</v>
      </c>
      <c r="K26" s="37" t="s">
        <v>285</v>
      </c>
      <c r="L26" s="11"/>
    </row>
    <row r="27" spans="1:12" ht="36" x14ac:dyDescent="0.2">
      <c r="A27" s="2">
        <v>19</v>
      </c>
      <c r="B27" s="26" t="s">
        <v>286</v>
      </c>
      <c r="C27" s="44" t="s">
        <v>17</v>
      </c>
      <c r="D27" s="45">
        <f t="shared" si="0"/>
        <v>8400</v>
      </c>
      <c r="E27" s="45">
        <v>8400</v>
      </c>
      <c r="F27" s="11">
        <v>0</v>
      </c>
      <c r="G27" s="11">
        <v>0</v>
      </c>
      <c r="H27" s="21" t="s">
        <v>450</v>
      </c>
      <c r="I27" s="11">
        <v>2018</v>
      </c>
      <c r="J27" s="11">
        <v>2018</v>
      </c>
      <c r="K27" s="37" t="s">
        <v>287</v>
      </c>
      <c r="L27" s="11"/>
    </row>
    <row r="28" spans="1:12" ht="36" x14ac:dyDescent="0.2">
      <c r="A28" s="3">
        <v>20</v>
      </c>
      <c r="B28" s="26" t="s">
        <v>288</v>
      </c>
      <c r="C28" s="44" t="s">
        <v>289</v>
      </c>
      <c r="D28" s="45">
        <f t="shared" si="0"/>
        <v>30000</v>
      </c>
      <c r="E28" s="45">
        <v>30000</v>
      </c>
      <c r="F28" s="11">
        <v>0</v>
      </c>
      <c r="G28" s="11">
        <v>0</v>
      </c>
      <c r="H28" s="21" t="s">
        <v>451</v>
      </c>
      <c r="I28" s="11">
        <v>2018</v>
      </c>
      <c r="J28" s="11">
        <v>2018</v>
      </c>
      <c r="K28" s="37" t="s">
        <v>290</v>
      </c>
      <c r="L28" s="11"/>
    </row>
    <row r="29" spans="1:12" ht="36" x14ac:dyDescent="0.2">
      <c r="A29" s="2">
        <v>21</v>
      </c>
      <c r="B29" s="26" t="s">
        <v>291</v>
      </c>
      <c r="C29" s="44" t="s">
        <v>17</v>
      </c>
      <c r="D29" s="45">
        <f t="shared" si="0"/>
        <v>10500</v>
      </c>
      <c r="E29" s="45">
        <v>10500</v>
      </c>
      <c r="F29" s="11">
        <v>0</v>
      </c>
      <c r="G29" s="11">
        <v>0</v>
      </c>
      <c r="H29" s="21" t="s">
        <v>452</v>
      </c>
      <c r="I29" s="11">
        <v>2018</v>
      </c>
      <c r="J29" s="11">
        <v>2018</v>
      </c>
      <c r="K29" s="37" t="s">
        <v>292</v>
      </c>
      <c r="L29" s="11"/>
    </row>
    <row r="30" spans="1:12" ht="24" x14ac:dyDescent="0.2">
      <c r="A30" s="2">
        <v>22</v>
      </c>
      <c r="B30" s="26" t="s">
        <v>143</v>
      </c>
      <c r="C30" s="44" t="s">
        <v>17</v>
      </c>
      <c r="D30" s="45">
        <f t="shared" si="0"/>
        <v>7500</v>
      </c>
      <c r="E30" s="45">
        <v>7500</v>
      </c>
      <c r="F30" s="11">
        <v>0</v>
      </c>
      <c r="G30" s="11">
        <v>0</v>
      </c>
      <c r="H30" s="21" t="s">
        <v>454</v>
      </c>
      <c r="I30" s="11">
        <v>2018</v>
      </c>
      <c r="J30" s="11">
        <v>2018</v>
      </c>
      <c r="K30" s="37" t="s">
        <v>295</v>
      </c>
      <c r="L30" s="11"/>
    </row>
    <row r="31" spans="1:12" ht="24" x14ac:dyDescent="0.2">
      <c r="A31" s="2">
        <v>23</v>
      </c>
      <c r="B31" s="26" t="s">
        <v>297</v>
      </c>
      <c r="C31" s="44" t="s">
        <v>17</v>
      </c>
      <c r="D31" s="45">
        <f t="shared" si="0"/>
        <v>3500</v>
      </c>
      <c r="E31" s="45">
        <v>3500</v>
      </c>
      <c r="F31" s="11">
        <v>0</v>
      </c>
      <c r="G31" s="11">
        <v>0</v>
      </c>
      <c r="H31" s="21" t="s">
        <v>455</v>
      </c>
      <c r="I31" s="11">
        <v>2018</v>
      </c>
      <c r="J31" s="11">
        <v>2018</v>
      </c>
      <c r="K31" s="37" t="s">
        <v>298</v>
      </c>
      <c r="L31" s="11"/>
    </row>
    <row r="32" spans="1:12" ht="24" x14ac:dyDescent="0.2">
      <c r="A32" s="3">
        <v>24</v>
      </c>
      <c r="B32" s="26" t="s">
        <v>299</v>
      </c>
      <c r="C32" s="44" t="s">
        <v>17</v>
      </c>
      <c r="D32" s="45">
        <f t="shared" si="0"/>
        <v>151600</v>
      </c>
      <c r="E32" s="45">
        <v>151600</v>
      </c>
      <c r="F32" s="11">
        <v>0</v>
      </c>
      <c r="G32" s="11">
        <v>0</v>
      </c>
      <c r="H32" s="21" t="s">
        <v>395</v>
      </c>
      <c r="I32" s="11">
        <v>2018</v>
      </c>
      <c r="J32" s="11">
        <v>2018</v>
      </c>
      <c r="K32" s="37" t="s">
        <v>300</v>
      </c>
      <c r="L32" s="11"/>
    </row>
    <row r="33" spans="1:12" ht="24" x14ac:dyDescent="0.2">
      <c r="A33" s="2">
        <v>25</v>
      </c>
      <c r="B33" s="26" t="s">
        <v>302</v>
      </c>
      <c r="C33" s="44" t="s">
        <v>233</v>
      </c>
      <c r="D33" s="45">
        <f t="shared" si="0"/>
        <v>26000</v>
      </c>
      <c r="E33" s="45">
        <v>26000</v>
      </c>
      <c r="F33" s="11">
        <v>0</v>
      </c>
      <c r="G33" s="11">
        <v>0</v>
      </c>
      <c r="H33" s="21" t="s">
        <v>456</v>
      </c>
      <c r="I33" s="11">
        <v>2018</v>
      </c>
      <c r="J33" s="11">
        <v>2018</v>
      </c>
      <c r="K33" s="37" t="s">
        <v>300</v>
      </c>
      <c r="L33" s="11"/>
    </row>
    <row r="34" spans="1:12" ht="36" x14ac:dyDescent="0.2">
      <c r="A34" s="2">
        <v>26</v>
      </c>
      <c r="B34" s="26" t="s">
        <v>303</v>
      </c>
      <c r="C34" s="44" t="s">
        <v>17</v>
      </c>
      <c r="D34" s="45">
        <f t="shared" si="0"/>
        <v>14300</v>
      </c>
      <c r="E34" s="45">
        <v>14300</v>
      </c>
      <c r="F34" s="11">
        <v>0</v>
      </c>
      <c r="G34" s="11">
        <v>0</v>
      </c>
      <c r="H34" s="44" t="s">
        <v>304</v>
      </c>
      <c r="I34" s="11">
        <v>2018</v>
      </c>
      <c r="J34" s="11">
        <v>2018</v>
      </c>
      <c r="K34" s="37" t="s">
        <v>305</v>
      </c>
      <c r="L34" s="11"/>
    </row>
    <row r="35" spans="1:12" ht="24" x14ac:dyDescent="0.2">
      <c r="A35" s="2">
        <v>27</v>
      </c>
      <c r="B35" s="26" t="s">
        <v>309</v>
      </c>
      <c r="C35" s="44" t="s">
        <v>104</v>
      </c>
      <c r="D35" s="45">
        <f t="shared" si="0"/>
        <v>20000</v>
      </c>
      <c r="E35" s="45">
        <v>20000</v>
      </c>
      <c r="F35" s="11">
        <v>0</v>
      </c>
      <c r="G35" s="11">
        <v>0</v>
      </c>
      <c r="H35" s="44" t="s">
        <v>310</v>
      </c>
      <c r="I35" s="11">
        <v>2018</v>
      </c>
      <c r="J35" s="11">
        <v>2018</v>
      </c>
      <c r="K35" s="37" t="s">
        <v>311</v>
      </c>
      <c r="L35" s="11"/>
    </row>
    <row r="36" spans="1:12" ht="48" x14ac:dyDescent="0.2">
      <c r="A36" s="3">
        <v>28</v>
      </c>
      <c r="B36" s="26" t="s">
        <v>139</v>
      </c>
      <c r="C36" s="44" t="s">
        <v>13</v>
      </c>
      <c r="D36" s="45">
        <f t="shared" si="0"/>
        <v>155925</v>
      </c>
      <c r="E36" s="45">
        <v>155925</v>
      </c>
      <c r="F36" s="11">
        <v>0</v>
      </c>
      <c r="G36" s="11">
        <v>0</v>
      </c>
      <c r="H36" s="46" t="s">
        <v>141</v>
      </c>
      <c r="I36" s="11">
        <v>2018</v>
      </c>
      <c r="J36" s="11">
        <v>2018</v>
      </c>
      <c r="K36" s="37" t="s">
        <v>142</v>
      </c>
      <c r="L36" s="20"/>
    </row>
    <row r="37" spans="1:12" ht="36" x14ac:dyDescent="0.2">
      <c r="A37" s="2">
        <v>29</v>
      </c>
      <c r="B37" s="49" t="s">
        <v>12</v>
      </c>
      <c r="C37" s="44" t="s">
        <v>140</v>
      </c>
      <c r="D37" s="45">
        <f t="shared" si="0"/>
        <v>131411</v>
      </c>
      <c r="E37" s="45">
        <v>131411</v>
      </c>
      <c r="F37" s="11">
        <v>0</v>
      </c>
      <c r="G37" s="11">
        <v>0</v>
      </c>
      <c r="H37" s="44" t="s">
        <v>159</v>
      </c>
      <c r="I37" s="11">
        <v>2018</v>
      </c>
      <c r="J37" s="48">
        <v>2018</v>
      </c>
      <c r="K37" s="37" t="s">
        <v>142</v>
      </c>
      <c r="L37" s="20"/>
    </row>
    <row r="38" spans="1:12" ht="48" x14ac:dyDescent="0.2">
      <c r="A38" s="2">
        <v>30</v>
      </c>
      <c r="B38" s="26" t="s">
        <v>28</v>
      </c>
      <c r="C38" s="11" t="s">
        <v>29</v>
      </c>
      <c r="D38" s="45">
        <f t="shared" si="0"/>
        <v>28528</v>
      </c>
      <c r="E38" s="45">
        <v>28528</v>
      </c>
      <c r="F38" s="45">
        <v>0</v>
      </c>
      <c r="G38" s="11">
        <v>0</v>
      </c>
      <c r="H38" s="44" t="s">
        <v>30</v>
      </c>
      <c r="I38" s="11">
        <v>2018</v>
      </c>
      <c r="J38" s="29" t="s">
        <v>31</v>
      </c>
      <c r="K38" s="50" t="s">
        <v>14</v>
      </c>
      <c r="L38" s="20"/>
    </row>
    <row r="39" spans="1:12" ht="36" x14ac:dyDescent="0.2">
      <c r="A39" s="2">
        <v>31</v>
      </c>
      <c r="B39" s="21" t="s">
        <v>396</v>
      </c>
      <c r="C39" s="44" t="s">
        <v>104</v>
      </c>
      <c r="D39" s="45">
        <f>E39</f>
        <v>64130</v>
      </c>
      <c r="E39" s="45">
        <v>64130</v>
      </c>
      <c r="F39" s="11">
        <v>0</v>
      </c>
      <c r="G39" s="11">
        <v>0</v>
      </c>
      <c r="H39" s="44" t="s">
        <v>397</v>
      </c>
      <c r="I39" s="22">
        <v>2018</v>
      </c>
      <c r="J39" s="22">
        <v>2018</v>
      </c>
      <c r="K39" s="47" t="s">
        <v>68</v>
      </c>
      <c r="L39" s="11" t="s">
        <v>312</v>
      </c>
    </row>
    <row r="40" spans="1:12" s="24" customFormat="1" ht="96" x14ac:dyDescent="0.2">
      <c r="A40" s="3">
        <v>32</v>
      </c>
      <c r="B40" s="51" t="s">
        <v>398</v>
      </c>
      <c r="C40" s="44" t="s">
        <v>399</v>
      </c>
      <c r="D40" s="45">
        <f>E40+F40</f>
        <v>1190963.97</v>
      </c>
      <c r="E40" s="45">
        <f>(692166.93+498797.04)-F40</f>
        <v>873458.06336399994</v>
      </c>
      <c r="F40" s="94">
        <f>583865.22*54.38%</f>
        <v>317505.90663600003</v>
      </c>
      <c r="G40" s="11">
        <v>0</v>
      </c>
      <c r="H40" s="44" t="s">
        <v>457</v>
      </c>
      <c r="I40" s="22">
        <v>2018</v>
      </c>
      <c r="J40" s="22">
        <v>2019</v>
      </c>
      <c r="K40" s="23" t="s">
        <v>160</v>
      </c>
      <c r="L40" s="11" t="s">
        <v>312</v>
      </c>
    </row>
    <row r="41" spans="1:12" ht="110.25" x14ac:dyDescent="0.2">
      <c r="A41" s="2">
        <v>33</v>
      </c>
      <c r="B41" s="51" t="s">
        <v>210</v>
      </c>
      <c r="C41" s="22" t="s">
        <v>15</v>
      </c>
      <c r="D41" s="45">
        <f>E41+F41</f>
        <v>4031261.66</v>
      </c>
      <c r="E41" s="53">
        <f>3499661.32-F41+531600.34</f>
        <v>2128145.8341839998</v>
      </c>
      <c r="F41" s="53">
        <f>3499661.32*54.38%</f>
        <v>1903115.8258160001</v>
      </c>
      <c r="G41" s="22">
        <v>0</v>
      </c>
      <c r="H41" s="21" t="s">
        <v>185</v>
      </c>
      <c r="I41" s="22">
        <v>2018</v>
      </c>
      <c r="J41" s="22">
        <v>2020</v>
      </c>
      <c r="K41" s="23" t="s">
        <v>16</v>
      </c>
      <c r="L41" s="11" t="s">
        <v>312</v>
      </c>
    </row>
    <row r="42" spans="1:12" ht="39.75" customHeight="1" x14ac:dyDescent="0.2">
      <c r="A42" s="2">
        <v>34</v>
      </c>
      <c r="B42" s="49" t="s">
        <v>401</v>
      </c>
      <c r="C42" s="11" t="s">
        <v>19</v>
      </c>
      <c r="D42" s="45">
        <f>E42+F42</f>
        <v>2763771</v>
      </c>
      <c r="E42" s="45">
        <v>1403771</v>
      </c>
      <c r="F42" s="45">
        <v>1360000</v>
      </c>
      <c r="G42" s="11">
        <v>0</v>
      </c>
      <c r="H42" s="21" t="s">
        <v>458</v>
      </c>
      <c r="I42" s="22">
        <v>2018</v>
      </c>
      <c r="J42" s="22">
        <v>2019</v>
      </c>
      <c r="K42" s="47" t="s">
        <v>20</v>
      </c>
      <c r="L42" s="11" t="s">
        <v>312</v>
      </c>
    </row>
    <row r="43" spans="1:12" ht="39.75" customHeight="1" x14ac:dyDescent="0.2">
      <c r="A43" s="2">
        <v>35</v>
      </c>
      <c r="B43" s="49" t="s">
        <v>400</v>
      </c>
      <c r="C43" s="11" t="s">
        <v>19</v>
      </c>
      <c r="D43" s="45">
        <v>144490</v>
      </c>
      <c r="E43" s="45">
        <f>(17200+44490)+37773</f>
        <v>99463</v>
      </c>
      <c r="F43" s="45">
        <f>(60000+22800)*54.38%</f>
        <v>45026.640000000007</v>
      </c>
      <c r="G43" s="11"/>
      <c r="H43" s="44" t="s">
        <v>403</v>
      </c>
      <c r="I43" s="22">
        <v>2019</v>
      </c>
      <c r="J43" s="22">
        <v>2020</v>
      </c>
      <c r="K43" s="47" t="s">
        <v>402</v>
      </c>
      <c r="L43" s="11" t="s">
        <v>312</v>
      </c>
    </row>
    <row r="44" spans="1:12" ht="36" x14ac:dyDescent="0.2">
      <c r="A44" s="3">
        <v>36</v>
      </c>
      <c r="B44" s="49" t="s">
        <v>221</v>
      </c>
      <c r="C44" s="11" t="s">
        <v>29</v>
      </c>
      <c r="D44" s="45">
        <f>E44+F44</f>
        <v>50000</v>
      </c>
      <c r="E44" s="56">
        <v>7500</v>
      </c>
      <c r="F44" s="56">
        <v>42500</v>
      </c>
      <c r="G44" s="2">
        <v>0</v>
      </c>
      <c r="H44" s="1" t="s">
        <v>222</v>
      </c>
      <c r="I44" s="79">
        <v>2018</v>
      </c>
      <c r="J44" s="95">
        <v>2020</v>
      </c>
      <c r="K44" s="57" t="s">
        <v>14</v>
      </c>
      <c r="L44" s="2" t="s">
        <v>461</v>
      </c>
    </row>
    <row r="45" spans="1:12" ht="36" x14ac:dyDescent="0.2">
      <c r="A45" s="2">
        <v>37</v>
      </c>
      <c r="B45" s="27" t="s">
        <v>460</v>
      </c>
      <c r="C45" s="21" t="s">
        <v>18</v>
      </c>
      <c r="D45" s="45">
        <f>E45+G45</f>
        <v>2300000</v>
      </c>
      <c r="E45" s="53">
        <v>362842</v>
      </c>
      <c r="F45" s="22">
        <v>0</v>
      </c>
      <c r="G45" s="53">
        <v>1937158</v>
      </c>
      <c r="H45" s="21" t="s">
        <v>459</v>
      </c>
      <c r="I45" s="22">
        <v>2016</v>
      </c>
      <c r="J45" s="22">
        <v>2020</v>
      </c>
      <c r="K45" s="23" t="s">
        <v>76</v>
      </c>
      <c r="L45" s="1" t="s">
        <v>211</v>
      </c>
    </row>
    <row r="46" spans="1:12" ht="40.5" customHeight="1" x14ac:dyDescent="0.2">
      <c r="A46" s="2">
        <v>38</v>
      </c>
      <c r="B46" s="26" t="s">
        <v>144</v>
      </c>
      <c r="C46" s="11" t="s">
        <v>22</v>
      </c>
      <c r="D46" s="45">
        <v>2000000</v>
      </c>
      <c r="E46" s="45">
        <f>D46*0.15</f>
        <v>300000</v>
      </c>
      <c r="F46" s="45">
        <f>D46*0.85</f>
        <v>1700000</v>
      </c>
      <c r="G46" s="11">
        <v>0</v>
      </c>
      <c r="H46" s="44" t="s">
        <v>145</v>
      </c>
      <c r="I46" s="22">
        <v>2019</v>
      </c>
      <c r="J46" s="96" t="s">
        <v>23</v>
      </c>
      <c r="K46" s="47" t="s">
        <v>24</v>
      </c>
      <c r="L46" s="11"/>
    </row>
    <row r="47" spans="1:12" ht="60" x14ac:dyDescent="0.2">
      <c r="A47" s="2">
        <v>39</v>
      </c>
      <c r="B47" s="49" t="s">
        <v>25</v>
      </c>
      <c r="C47" s="11" t="s">
        <v>21</v>
      </c>
      <c r="D47" s="45">
        <v>1422872</v>
      </c>
      <c r="E47" s="45">
        <f>D47*0.15</f>
        <v>213430.8</v>
      </c>
      <c r="F47" s="45">
        <f>D47*0.85</f>
        <v>1209441.2</v>
      </c>
      <c r="G47" s="11">
        <v>0</v>
      </c>
      <c r="H47" s="44" t="s">
        <v>462</v>
      </c>
      <c r="I47" s="22">
        <v>2019</v>
      </c>
      <c r="J47" s="96" t="s">
        <v>23</v>
      </c>
      <c r="K47" s="47" t="s">
        <v>26</v>
      </c>
      <c r="L47" s="11"/>
    </row>
    <row r="48" spans="1:12" ht="25.5" customHeight="1" x14ac:dyDescent="0.2">
      <c r="A48" s="3">
        <v>40</v>
      </c>
      <c r="B48" s="81" t="s">
        <v>232</v>
      </c>
      <c r="C48" s="21" t="s">
        <v>233</v>
      </c>
      <c r="D48" s="66">
        <v>5100</v>
      </c>
      <c r="E48" s="66">
        <v>5100</v>
      </c>
      <c r="F48" s="65">
        <v>0</v>
      </c>
      <c r="G48" s="66">
        <v>0</v>
      </c>
      <c r="H48" s="83" t="s">
        <v>234</v>
      </c>
      <c r="I48" s="65">
        <v>2019</v>
      </c>
      <c r="J48" s="65">
        <v>2019</v>
      </c>
      <c r="K48" s="70" t="s">
        <v>231</v>
      </c>
      <c r="L48" s="97"/>
    </row>
    <row r="49" spans="1:12" ht="25.5" customHeight="1" x14ac:dyDescent="0.2">
      <c r="A49" s="2">
        <v>41</v>
      </c>
      <c r="B49" s="81" t="s">
        <v>249</v>
      </c>
      <c r="C49" s="82" t="s">
        <v>17</v>
      </c>
      <c r="D49" s="66">
        <v>7000</v>
      </c>
      <c r="E49" s="66">
        <v>7000</v>
      </c>
      <c r="F49" s="65">
        <v>0</v>
      </c>
      <c r="G49" s="66">
        <v>0</v>
      </c>
      <c r="H49" s="83" t="s">
        <v>463</v>
      </c>
      <c r="I49" s="65">
        <v>2019</v>
      </c>
      <c r="J49" s="65">
        <v>2019</v>
      </c>
      <c r="K49" s="70" t="s">
        <v>250</v>
      </c>
      <c r="L49" s="97"/>
    </row>
    <row r="50" spans="1:12" ht="25.5" customHeight="1" x14ac:dyDescent="0.2">
      <c r="A50" s="2">
        <v>42</v>
      </c>
      <c r="B50" s="81" t="s">
        <v>258</v>
      </c>
      <c r="C50" s="21" t="s">
        <v>233</v>
      </c>
      <c r="D50" s="66">
        <v>58600</v>
      </c>
      <c r="E50" s="66">
        <v>58600</v>
      </c>
      <c r="F50" s="65">
        <v>0</v>
      </c>
      <c r="G50" s="66">
        <v>0</v>
      </c>
      <c r="H50" s="83" t="s">
        <v>404</v>
      </c>
      <c r="I50" s="65">
        <v>2019</v>
      </c>
      <c r="J50" s="65">
        <v>2020</v>
      </c>
      <c r="K50" s="70" t="s">
        <v>257</v>
      </c>
      <c r="L50" s="97"/>
    </row>
    <row r="51" spans="1:12" ht="49.5" customHeight="1" x14ac:dyDescent="0.2">
      <c r="A51" s="2">
        <v>43</v>
      </c>
      <c r="B51" s="26" t="s">
        <v>269</v>
      </c>
      <c r="C51" s="44" t="s">
        <v>17</v>
      </c>
      <c r="D51" s="66">
        <v>75400</v>
      </c>
      <c r="E51" s="66">
        <v>75400</v>
      </c>
      <c r="F51" s="65">
        <v>0</v>
      </c>
      <c r="G51" s="66">
        <v>0</v>
      </c>
      <c r="H51" s="83" t="s">
        <v>464</v>
      </c>
      <c r="I51" s="65">
        <v>2019</v>
      </c>
      <c r="J51" s="65">
        <v>2020</v>
      </c>
      <c r="K51" s="70" t="s">
        <v>271</v>
      </c>
      <c r="L51" s="97"/>
    </row>
    <row r="52" spans="1:12" ht="24" x14ac:dyDescent="0.2">
      <c r="A52" s="2">
        <v>44</v>
      </c>
      <c r="B52" s="81" t="s">
        <v>228</v>
      </c>
      <c r="C52" s="82" t="s">
        <v>17</v>
      </c>
      <c r="D52" s="66">
        <v>50000</v>
      </c>
      <c r="E52" s="66">
        <v>50000</v>
      </c>
      <c r="F52" s="65">
        <v>0</v>
      </c>
      <c r="G52" s="66">
        <v>0</v>
      </c>
      <c r="H52" s="83" t="s">
        <v>230</v>
      </c>
      <c r="I52" s="65">
        <v>2019</v>
      </c>
      <c r="J52" s="65">
        <v>2021</v>
      </c>
      <c r="K52" s="70" t="s">
        <v>231</v>
      </c>
      <c r="L52" s="1"/>
    </row>
    <row r="53" spans="1:12" ht="48" x14ac:dyDescent="0.2">
      <c r="A53" s="2">
        <v>45</v>
      </c>
      <c r="B53" s="81" t="s">
        <v>245</v>
      </c>
      <c r="C53" s="82" t="s">
        <v>17</v>
      </c>
      <c r="D53" s="66">
        <v>60800</v>
      </c>
      <c r="E53" s="66">
        <v>60800</v>
      </c>
      <c r="F53" s="65">
        <v>0</v>
      </c>
      <c r="G53" s="66">
        <v>0</v>
      </c>
      <c r="H53" s="83" t="s">
        <v>465</v>
      </c>
      <c r="I53" s="65">
        <v>2019</v>
      </c>
      <c r="J53" s="65">
        <v>2021</v>
      </c>
      <c r="K53" s="70" t="s">
        <v>246</v>
      </c>
      <c r="L53" s="1"/>
    </row>
    <row r="54" spans="1:12" ht="24" x14ac:dyDescent="0.2">
      <c r="A54" s="2">
        <v>46</v>
      </c>
      <c r="B54" s="81" t="s">
        <v>247</v>
      </c>
      <c r="C54" s="82" t="s">
        <v>21</v>
      </c>
      <c r="D54" s="66">
        <v>15000</v>
      </c>
      <c r="E54" s="66">
        <v>15000</v>
      </c>
      <c r="F54" s="65">
        <v>0</v>
      </c>
      <c r="G54" s="66">
        <v>0</v>
      </c>
      <c r="H54" s="83" t="s">
        <v>248</v>
      </c>
      <c r="I54" s="65">
        <v>2019</v>
      </c>
      <c r="J54" s="65">
        <v>2021</v>
      </c>
      <c r="K54" s="70" t="s">
        <v>246</v>
      </c>
      <c r="L54" s="1"/>
    </row>
    <row r="55" spans="1:12" ht="24" x14ac:dyDescent="0.2">
      <c r="A55" s="2">
        <v>47</v>
      </c>
      <c r="B55" s="84" t="s">
        <v>255</v>
      </c>
      <c r="C55" s="82" t="s">
        <v>17</v>
      </c>
      <c r="D55" s="66">
        <v>11000</v>
      </c>
      <c r="E55" s="66">
        <v>11000</v>
      </c>
      <c r="F55" s="65">
        <v>0</v>
      </c>
      <c r="G55" s="66">
        <v>0</v>
      </c>
      <c r="H55" s="83" t="s">
        <v>256</v>
      </c>
      <c r="I55" s="65">
        <v>2019</v>
      </c>
      <c r="J55" s="65">
        <v>2021</v>
      </c>
      <c r="K55" s="70" t="s">
        <v>257</v>
      </c>
      <c r="L55" s="1"/>
    </row>
    <row r="56" spans="1:12" ht="24" x14ac:dyDescent="0.2">
      <c r="A56" s="2">
        <v>48</v>
      </c>
      <c r="B56" s="26" t="s">
        <v>259</v>
      </c>
      <c r="C56" s="21" t="s">
        <v>262</v>
      </c>
      <c r="D56" s="66">
        <v>8500</v>
      </c>
      <c r="E56" s="66">
        <v>8500</v>
      </c>
      <c r="F56" s="65">
        <v>0</v>
      </c>
      <c r="G56" s="66">
        <v>0</v>
      </c>
      <c r="H56" s="83" t="s">
        <v>263</v>
      </c>
      <c r="I56" s="65">
        <v>2019</v>
      </c>
      <c r="J56" s="65">
        <v>2019</v>
      </c>
      <c r="K56" s="70" t="s">
        <v>264</v>
      </c>
      <c r="L56" s="1"/>
    </row>
    <row r="57" spans="1:12" ht="24" x14ac:dyDescent="0.2">
      <c r="A57" s="2">
        <v>49</v>
      </c>
      <c r="B57" s="26" t="s">
        <v>266</v>
      </c>
      <c r="C57" s="82" t="s">
        <v>17</v>
      </c>
      <c r="D57" s="66">
        <v>3100</v>
      </c>
      <c r="E57" s="66">
        <v>3100</v>
      </c>
      <c r="F57" s="65">
        <v>0</v>
      </c>
      <c r="G57" s="66">
        <v>0</v>
      </c>
      <c r="H57" s="83" t="s">
        <v>267</v>
      </c>
      <c r="I57" s="65">
        <v>2019</v>
      </c>
      <c r="J57" s="65">
        <v>2019</v>
      </c>
      <c r="K57" s="70" t="s">
        <v>268</v>
      </c>
      <c r="L57" s="1"/>
    </row>
    <row r="58" spans="1:12" ht="36" x14ac:dyDescent="0.2">
      <c r="A58" s="2">
        <v>50</v>
      </c>
      <c r="B58" s="81" t="s">
        <v>276</v>
      </c>
      <c r="C58" s="21" t="s">
        <v>233</v>
      </c>
      <c r="D58" s="66">
        <v>2100</v>
      </c>
      <c r="E58" s="66">
        <v>2100</v>
      </c>
      <c r="F58" s="65">
        <v>0</v>
      </c>
      <c r="G58" s="66">
        <v>0</v>
      </c>
      <c r="H58" s="83" t="s">
        <v>277</v>
      </c>
      <c r="I58" s="65">
        <v>2019</v>
      </c>
      <c r="J58" s="65">
        <v>2019</v>
      </c>
      <c r="K58" s="37" t="s">
        <v>275</v>
      </c>
      <c r="L58" s="1"/>
    </row>
    <row r="59" spans="1:12" ht="36" x14ac:dyDescent="0.2">
      <c r="A59" s="2">
        <v>51</v>
      </c>
      <c r="B59" s="26" t="s">
        <v>278</v>
      </c>
      <c r="C59" s="44" t="s">
        <v>17</v>
      </c>
      <c r="D59" s="66">
        <v>1100</v>
      </c>
      <c r="E59" s="66">
        <v>1100</v>
      </c>
      <c r="F59" s="65">
        <v>0</v>
      </c>
      <c r="G59" s="66">
        <v>0</v>
      </c>
      <c r="H59" s="83" t="s">
        <v>282</v>
      </c>
      <c r="I59" s="65">
        <v>2019</v>
      </c>
      <c r="J59" s="65">
        <v>2019</v>
      </c>
      <c r="K59" s="37" t="s">
        <v>280</v>
      </c>
      <c r="L59" s="1"/>
    </row>
    <row r="60" spans="1:12" ht="36" x14ac:dyDescent="0.2">
      <c r="A60" s="2">
        <v>52</v>
      </c>
      <c r="B60" s="26" t="s">
        <v>281</v>
      </c>
      <c r="C60" s="44" t="s">
        <v>294</v>
      </c>
      <c r="D60" s="66">
        <v>1000</v>
      </c>
      <c r="E60" s="66">
        <v>1000</v>
      </c>
      <c r="F60" s="65">
        <v>0</v>
      </c>
      <c r="G60" s="66">
        <v>0</v>
      </c>
      <c r="H60" s="83" t="s">
        <v>283</v>
      </c>
      <c r="I60" s="65">
        <v>2019</v>
      </c>
      <c r="J60" s="65">
        <v>2019</v>
      </c>
      <c r="K60" s="37" t="s">
        <v>280</v>
      </c>
      <c r="L60" s="1"/>
    </row>
    <row r="61" spans="1:12" ht="36" x14ac:dyDescent="0.2">
      <c r="A61" s="2">
        <v>53</v>
      </c>
      <c r="B61" s="26" t="s">
        <v>286</v>
      </c>
      <c r="C61" s="44" t="s">
        <v>17</v>
      </c>
      <c r="D61" s="45">
        <v>22200</v>
      </c>
      <c r="E61" s="45">
        <v>22000</v>
      </c>
      <c r="F61" s="11">
        <v>0</v>
      </c>
      <c r="G61" s="11">
        <v>0</v>
      </c>
      <c r="H61" s="21" t="s">
        <v>466</v>
      </c>
      <c r="I61" s="65">
        <v>2019</v>
      </c>
      <c r="J61" s="65">
        <v>2019</v>
      </c>
      <c r="K61" s="37" t="s">
        <v>287</v>
      </c>
      <c r="L61" s="1"/>
    </row>
    <row r="62" spans="1:12" ht="36" x14ac:dyDescent="0.2">
      <c r="A62" s="2">
        <v>54</v>
      </c>
      <c r="B62" s="26" t="s">
        <v>293</v>
      </c>
      <c r="C62" s="44" t="s">
        <v>233</v>
      </c>
      <c r="D62" s="66">
        <v>13750</v>
      </c>
      <c r="E62" s="66">
        <v>13750</v>
      </c>
      <c r="F62" s="65">
        <v>0</v>
      </c>
      <c r="G62" s="66">
        <v>0</v>
      </c>
      <c r="H62" s="83" t="s">
        <v>468</v>
      </c>
      <c r="I62" s="65">
        <v>2019</v>
      </c>
      <c r="J62" s="65">
        <v>2020</v>
      </c>
      <c r="K62" s="37" t="s">
        <v>292</v>
      </c>
      <c r="L62" s="1"/>
    </row>
    <row r="63" spans="1:12" ht="24" x14ac:dyDescent="0.2">
      <c r="A63" s="2">
        <v>55</v>
      </c>
      <c r="B63" s="26" t="s">
        <v>143</v>
      </c>
      <c r="C63" s="44" t="s">
        <v>17</v>
      </c>
      <c r="D63" s="45">
        <v>23000</v>
      </c>
      <c r="E63" s="45">
        <v>23000</v>
      </c>
      <c r="F63" s="11">
        <v>0</v>
      </c>
      <c r="G63" s="11">
        <v>0</v>
      </c>
      <c r="H63" s="21" t="s">
        <v>296</v>
      </c>
      <c r="I63" s="22">
        <v>2019</v>
      </c>
      <c r="J63" s="22">
        <v>2019</v>
      </c>
      <c r="K63" s="37" t="s">
        <v>295</v>
      </c>
      <c r="L63" s="1"/>
    </row>
    <row r="64" spans="1:12" ht="24" x14ac:dyDescent="0.2">
      <c r="A64" s="2">
        <v>56</v>
      </c>
      <c r="B64" s="26" t="s">
        <v>299</v>
      </c>
      <c r="C64" s="44" t="s">
        <v>17</v>
      </c>
      <c r="D64" s="45">
        <v>6600</v>
      </c>
      <c r="E64" s="45">
        <v>6600</v>
      </c>
      <c r="F64" s="11">
        <v>0</v>
      </c>
      <c r="G64" s="11">
        <v>0</v>
      </c>
      <c r="H64" s="21" t="s">
        <v>469</v>
      </c>
      <c r="I64" s="22">
        <v>2019</v>
      </c>
      <c r="J64" s="22">
        <v>2019</v>
      </c>
      <c r="K64" s="37" t="s">
        <v>300</v>
      </c>
      <c r="L64" s="1"/>
    </row>
    <row r="65" spans="1:12" ht="24" x14ac:dyDescent="0.2">
      <c r="A65" s="2">
        <v>57</v>
      </c>
      <c r="B65" s="26" t="s">
        <v>306</v>
      </c>
      <c r="C65" s="44" t="s">
        <v>17</v>
      </c>
      <c r="D65" s="62">
        <v>6900</v>
      </c>
      <c r="E65" s="62">
        <v>6900</v>
      </c>
      <c r="F65" s="61">
        <v>0</v>
      </c>
      <c r="G65" s="61">
        <v>0</v>
      </c>
      <c r="H65" s="83" t="s">
        <v>467</v>
      </c>
      <c r="I65" s="22">
        <v>2019</v>
      </c>
      <c r="J65" s="22">
        <v>2019</v>
      </c>
      <c r="K65" s="23" t="s">
        <v>305</v>
      </c>
      <c r="L65" s="1"/>
    </row>
    <row r="66" spans="1:12" ht="36" x14ac:dyDescent="0.2">
      <c r="A66" s="2">
        <v>58</v>
      </c>
      <c r="B66" s="49" t="s">
        <v>307</v>
      </c>
      <c r="C66" s="44" t="s">
        <v>11</v>
      </c>
      <c r="D66" s="66">
        <v>16000</v>
      </c>
      <c r="E66" s="66">
        <v>16000</v>
      </c>
      <c r="F66" s="65">
        <v>0</v>
      </c>
      <c r="G66" s="66">
        <v>0</v>
      </c>
      <c r="H66" s="83" t="s">
        <v>470</v>
      </c>
      <c r="I66" s="65">
        <v>2019</v>
      </c>
      <c r="J66" s="65">
        <v>2020</v>
      </c>
      <c r="K66" s="23" t="s">
        <v>308</v>
      </c>
      <c r="L66" s="1"/>
    </row>
    <row r="67" spans="1:12" x14ac:dyDescent="0.2">
      <c r="A67" s="2"/>
      <c r="B67" s="49"/>
      <c r="C67" s="44"/>
      <c r="D67" s="112">
        <f>SUM(D10:D66)</f>
        <v>15299602.629999999</v>
      </c>
      <c r="E67" s="53"/>
      <c r="F67" s="22"/>
      <c r="G67" s="53"/>
      <c r="H67" s="21"/>
      <c r="I67" s="22"/>
      <c r="J67" s="22"/>
      <c r="K67" s="23"/>
      <c r="L67" s="1"/>
    </row>
    <row r="68" spans="1:12" x14ac:dyDescent="0.2">
      <c r="A68" s="124" t="s">
        <v>82</v>
      </c>
      <c r="B68" s="125"/>
      <c r="C68" s="125"/>
      <c r="D68" s="125"/>
      <c r="E68" s="125"/>
      <c r="F68" s="125"/>
      <c r="G68" s="125"/>
      <c r="H68" s="125"/>
      <c r="I68" s="125"/>
      <c r="J68" s="125"/>
      <c r="K68" s="125"/>
    </row>
    <row r="69" spans="1:12" ht="60" x14ac:dyDescent="0.2">
      <c r="A69" s="29">
        <v>59</v>
      </c>
      <c r="B69" s="22" t="s">
        <v>40</v>
      </c>
      <c r="C69" s="22" t="s">
        <v>41</v>
      </c>
      <c r="D69" s="53">
        <f>E69</f>
        <v>4327</v>
      </c>
      <c r="E69" s="53">
        <v>4327</v>
      </c>
      <c r="F69" s="22">
        <v>0</v>
      </c>
      <c r="G69" s="22">
        <v>0</v>
      </c>
      <c r="H69" s="21" t="s">
        <v>130</v>
      </c>
      <c r="I69" s="22">
        <v>2018</v>
      </c>
      <c r="J69" s="22">
        <v>2018</v>
      </c>
      <c r="K69" s="54" t="s">
        <v>39</v>
      </c>
      <c r="L69" s="11"/>
    </row>
    <row r="70" spans="1:12" ht="36" x14ac:dyDescent="0.2">
      <c r="A70" s="29">
        <v>60</v>
      </c>
      <c r="B70" s="89" t="s">
        <v>136</v>
      </c>
      <c r="C70" s="87" t="s">
        <v>38</v>
      </c>
      <c r="D70" s="53">
        <f t="shared" ref="D70:D76" si="1">E70</f>
        <v>160954</v>
      </c>
      <c r="E70" s="88">
        <v>160954</v>
      </c>
      <c r="F70" s="87">
        <v>0</v>
      </c>
      <c r="G70" s="87">
        <v>0</v>
      </c>
      <c r="H70" s="21" t="s">
        <v>131</v>
      </c>
      <c r="I70" s="87">
        <v>2018</v>
      </c>
      <c r="J70" s="87">
        <v>2018</v>
      </c>
      <c r="K70" s="54" t="s">
        <v>39</v>
      </c>
      <c r="L70" s="11"/>
    </row>
    <row r="71" spans="1:12" ht="24" x14ac:dyDescent="0.2">
      <c r="A71" s="29">
        <v>61</v>
      </c>
      <c r="B71" s="21" t="s">
        <v>132</v>
      </c>
      <c r="C71" s="21" t="s">
        <v>133</v>
      </c>
      <c r="D71" s="53">
        <f t="shared" si="1"/>
        <v>1000</v>
      </c>
      <c r="E71" s="53">
        <v>1000</v>
      </c>
      <c r="F71" s="22">
        <v>0</v>
      </c>
      <c r="G71" s="22">
        <v>0</v>
      </c>
      <c r="H71" s="21" t="s">
        <v>134</v>
      </c>
      <c r="I71" s="22">
        <v>2018</v>
      </c>
      <c r="J71" s="22">
        <v>2018</v>
      </c>
      <c r="K71" s="36" t="s">
        <v>135</v>
      </c>
      <c r="L71" s="11"/>
    </row>
    <row r="72" spans="1:12" ht="107.25" customHeight="1" x14ac:dyDescent="0.2">
      <c r="A72" s="29">
        <v>62</v>
      </c>
      <c r="B72" s="21" t="s">
        <v>195</v>
      </c>
      <c r="C72" s="21" t="s">
        <v>196</v>
      </c>
      <c r="D72" s="53">
        <f>F72+G72</f>
        <v>251283</v>
      </c>
      <c r="E72" s="28">
        <v>0</v>
      </c>
      <c r="F72" s="53">
        <v>213590.55</v>
      </c>
      <c r="G72" s="53">
        <v>37692.449999999997</v>
      </c>
      <c r="H72" s="21" t="s">
        <v>423</v>
      </c>
      <c r="I72" s="22">
        <v>2017</v>
      </c>
      <c r="J72" s="22">
        <v>2019</v>
      </c>
      <c r="K72" s="36" t="s">
        <v>197</v>
      </c>
      <c r="L72" s="11" t="s">
        <v>471</v>
      </c>
    </row>
    <row r="73" spans="1:12" ht="144" x14ac:dyDescent="0.2">
      <c r="A73" s="29">
        <v>63</v>
      </c>
      <c r="B73" s="21" t="s">
        <v>192</v>
      </c>
      <c r="C73" s="21" t="s">
        <v>38</v>
      </c>
      <c r="D73" s="53">
        <v>244751</v>
      </c>
      <c r="E73" s="53">
        <f>D73-F73</f>
        <v>31924</v>
      </c>
      <c r="F73" s="53">
        <v>212827</v>
      </c>
      <c r="G73" s="22">
        <v>0</v>
      </c>
      <c r="H73" s="21" t="s">
        <v>472</v>
      </c>
      <c r="I73" s="22">
        <v>2017</v>
      </c>
      <c r="J73" s="22">
        <v>2020</v>
      </c>
      <c r="K73" s="36" t="s">
        <v>424</v>
      </c>
      <c r="L73" s="22" t="s">
        <v>189</v>
      </c>
    </row>
    <row r="74" spans="1:12" ht="205.5" customHeight="1" x14ac:dyDescent="0.2">
      <c r="A74" s="29">
        <v>64</v>
      </c>
      <c r="B74" s="21" t="s">
        <v>194</v>
      </c>
      <c r="C74" s="58" t="s">
        <v>38</v>
      </c>
      <c r="D74" s="53">
        <v>151584.48000000001</v>
      </c>
      <c r="E74" s="22"/>
      <c r="F74" s="53">
        <v>151584.48000000001</v>
      </c>
      <c r="G74" s="22">
        <v>0</v>
      </c>
      <c r="H74" s="21" t="s">
        <v>203</v>
      </c>
      <c r="I74" s="22">
        <v>2016</v>
      </c>
      <c r="J74" s="22">
        <v>2022</v>
      </c>
      <c r="K74" s="23" t="s">
        <v>79</v>
      </c>
      <c r="L74" s="11" t="s">
        <v>474</v>
      </c>
    </row>
    <row r="75" spans="1:12" ht="52.5" customHeight="1" x14ac:dyDescent="0.2">
      <c r="A75" s="29">
        <v>65</v>
      </c>
      <c r="B75" s="21" t="s">
        <v>427</v>
      </c>
      <c r="C75" s="58" t="s">
        <v>38</v>
      </c>
      <c r="D75" s="53">
        <f>E75</f>
        <v>40000</v>
      </c>
      <c r="E75" s="53">
        <v>40000</v>
      </c>
      <c r="F75" s="53"/>
      <c r="G75" s="22"/>
      <c r="H75" s="21" t="s">
        <v>428</v>
      </c>
      <c r="I75" s="22">
        <v>2018</v>
      </c>
      <c r="J75" s="22">
        <v>2018</v>
      </c>
      <c r="K75" s="23" t="s">
        <v>68</v>
      </c>
      <c r="L75" s="11" t="s">
        <v>501</v>
      </c>
    </row>
    <row r="76" spans="1:12" ht="59.25" customHeight="1" x14ac:dyDescent="0.2">
      <c r="A76" s="29">
        <v>66</v>
      </c>
      <c r="B76" s="21" t="s">
        <v>425</v>
      </c>
      <c r="C76" s="58" t="s">
        <v>104</v>
      </c>
      <c r="D76" s="53">
        <f t="shared" si="1"/>
        <v>100000</v>
      </c>
      <c r="E76" s="53">
        <v>100000</v>
      </c>
      <c r="F76" s="53">
        <v>0</v>
      </c>
      <c r="G76" s="22">
        <v>0</v>
      </c>
      <c r="H76" s="21" t="s">
        <v>473</v>
      </c>
      <c r="I76" s="22">
        <v>2018</v>
      </c>
      <c r="J76" s="22">
        <v>2019</v>
      </c>
      <c r="K76" s="23" t="s">
        <v>106</v>
      </c>
      <c r="L76" s="11" t="s">
        <v>501</v>
      </c>
    </row>
    <row r="77" spans="1:12" ht="60" x14ac:dyDescent="0.2">
      <c r="A77" s="29">
        <v>67</v>
      </c>
      <c r="B77" s="21" t="s">
        <v>157</v>
      </c>
      <c r="C77" s="58" t="s">
        <v>38</v>
      </c>
      <c r="D77" s="53">
        <v>2000000</v>
      </c>
      <c r="E77" s="53">
        <f>D77*0.15</f>
        <v>300000</v>
      </c>
      <c r="F77" s="53">
        <f>D77*0.85</f>
        <v>1700000</v>
      </c>
      <c r="G77" s="22">
        <v>0</v>
      </c>
      <c r="H77" s="21" t="s">
        <v>426</v>
      </c>
      <c r="I77" s="22">
        <v>2019</v>
      </c>
      <c r="J77" s="22">
        <v>2021</v>
      </c>
      <c r="K77" s="23" t="s">
        <v>106</v>
      </c>
      <c r="L77" s="11" t="s">
        <v>501</v>
      </c>
    </row>
    <row r="78" spans="1:12" x14ac:dyDescent="0.2">
      <c r="A78" s="29"/>
      <c r="B78" s="21"/>
      <c r="C78" s="21"/>
      <c r="D78" s="112">
        <f>SUM(D69:D77)</f>
        <v>2953899.48</v>
      </c>
      <c r="E78" s="53"/>
      <c r="F78" s="53"/>
      <c r="G78" s="22"/>
      <c r="H78" s="21"/>
      <c r="I78" s="22"/>
      <c r="J78" s="22"/>
      <c r="K78" s="23"/>
      <c r="L78" s="11"/>
    </row>
    <row r="79" spans="1:12" ht="12.75" customHeight="1" x14ac:dyDescent="0.2">
      <c r="A79" s="124" t="s">
        <v>83</v>
      </c>
      <c r="B79" s="125"/>
      <c r="C79" s="125"/>
      <c r="D79" s="125"/>
      <c r="E79" s="125"/>
      <c r="F79" s="125"/>
      <c r="G79" s="125"/>
      <c r="H79" s="125"/>
      <c r="I79" s="125"/>
      <c r="J79" s="125"/>
      <c r="K79" s="125"/>
    </row>
    <row r="80" spans="1:12" ht="37.5" customHeight="1" x14ac:dyDescent="0.2">
      <c r="A80" s="29">
        <v>68</v>
      </c>
      <c r="B80" s="21" t="s">
        <v>321</v>
      </c>
      <c r="C80" s="21" t="s">
        <v>322</v>
      </c>
      <c r="D80" s="53">
        <f>E80</f>
        <v>5900</v>
      </c>
      <c r="E80" s="53">
        <v>5900</v>
      </c>
      <c r="F80" s="53">
        <v>0</v>
      </c>
      <c r="G80" s="22">
        <v>0</v>
      </c>
      <c r="H80" s="21" t="s">
        <v>475</v>
      </c>
      <c r="I80" s="22">
        <v>2018</v>
      </c>
      <c r="J80" s="22">
        <v>2018</v>
      </c>
      <c r="K80" s="23" t="s">
        <v>323</v>
      </c>
      <c r="L80" s="11"/>
    </row>
    <row r="81" spans="1:12" ht="39.75" customHeight="1" x14ac:dyDescent="0.2">
      <c r="A81" s="29">
        <v>69</v>
      </c>
      <c r="B81" s="21" t="s">
        <v>324</v>
      </c>
      <c r="C81" s="21" t="s">
        <v>322</v>
      </c>
      <c r="D81" s="53">
        <f t="shared" ref="D81:D91" si="2">E81</f>
        <v>4000</v>
      </c>
      <c r="E81" s="53">
        <v>4000</v>
      </c>
      <c r="F81" s="53">
        <v>0</v>
      </c>
      <c r="G81" s="22">
        <v>0</v>
      </c>
      <c r="H81" s="21" t="s">
        <v>476</v>
      </c>
      <c r="I81" s="22">
        <v>2018</v>
      </c>
      <c r="J81" s="22">
        <v>2018</v>
      </c>
      <c r="K81" s="23" t="s">
        <v>325</v>
      </c>
      <c r="L81" s="11"/>
    </row>
    <row r="82" spans="1:12" ht="39.75" customHeight="1" x14ac:dyDescent="0.2">
      <c r="A82" s="29">
        <v>70</v>
      </c>
      <c r="B82" s="21" t="s">
        <v>326</v>
      </c>
      <c r="C82" s="21" t="s">
        <v>322</v>
      </c>
      <c r="D82" s="53">
        <f t="shared" si="2"/>
        <v>17000</v>
      </c>
      <c r="E82" s="53">
        <v>17000</v>
      </c>
      <c r="F82" s="53">
        <v>0</v>
      </c>
      <c r="G82" s="22">
        <v>0</v>
      </c>
      <c r="H82" s="21" t="s">
        <v>405</v>
      </c>
      <c r="I82" s="22">
        <v>2018</v>
      </c>
      <c r="J82" s="22">
        <v>2019</v>
      </c>
      <c r="K82" s="23" t="s">
        <v>327</v>
      </c>
      <c r="L82" s="11"/>
    </row>
    <row r="83" spans="1:12" ht="39.75" customHeight="1" x14ac:dyDescent="0.2">
      <c r="A83" s="29">
        <v>71</v>
      </c>
      <c r="B83" s="21" t="s">
        <v>328</v>
      </c>
      <c r="C83" s="21" t="s">
        <v>329</v>
      </c>
      <c r="D83" s="53">
        <f t="shared" si="2"/>
        <v>1050</v>
      </c>
      <c r="E83" s="53">
        <v>1050</v>
      </c>
      <c r="F83" s="53">
        <v>0</v>
      </c>
      <c r="G83" s="22">
        <v>0</v>
      </c>
      <c r="H83" s="21" t="s">
        <v>477</v>
      </c>
      <c r="I83" s="22">
        <v>2018</v>
      </c>
      <c r="J83" s="22">
        <v>2018</v>
      </c>
      <c r="K83" s="23" t="s">
        <v>325</v>
      </c>
      <c r="L83" s="11"/>
    </row>
    <row r="84" spans="1:12" ht="39.75" customHeight="1" x14ac:dyDescent="0.2">
      <c r="A84" s="29">
        <v>72</v>
      </c>
      <c r="B84" s="21" t="s">
        <v>330</v>
      </c>
      <c r="C84" s="21" t="s">
        <v>329</v>
      </c>
      <c r="D84" s="53">
        <f t="shared" si="2"/>
        <v>10400</v>
      </c>
      <c r="E84" s="53">
        <v>10400</v>
      </c>
      <c r="F84" s="53">
        <v>0</v>
      </c>
      <c r="G84" s="22">
        <v>0</v>
      </c>
      <c r="H84" s="21" t="s">
        <v>406</v>
      </c>
      <c r="I84" s="22">
        <v>2018</v>
      </c>
      <c r="J84" s="22">
        <v>2018</v>
      </c>
      <c r="K84" s="23" t="s">
        <v>331</v>
      </c>
      <c r="L84" s="11"/>
    </row>
    <row r="85" spans="1:12" ht="39.75" customHeight="1" x14ac:dyDescent="0.2">
      <c r="A85" s="29">
        <v>73</v>
      </c>
      <c r="B85" s="21" t="s">
        <v>332</v>
      </c>
      <c r="C85" s="21" t="s">
        <v>329</v>
      </c>
      <c r="D85" s="53">
        <f t="shared" si="2"/>
        <v>8750</v>
      </c>
      <c r="E85" s="53">
        <v>8750</v>
      </c>
      <c r="F85" s="53">
        <v>0</v>
      </c>
      <c r="G85" s="22">
        <v>0</v>
      </c>
      <c r="H85" s="21" t="s">
        <v>478</v>
      </c>
      <c r="I85" s="22">
        <v>2018</v>
      </c>
      <c r="J85" s="22">
        <v>2018</v>
      </c>
      <c r="K85" s="23" t="s">
        <v>333</v>
      </c>
      <c r="L85" s="11"/>
    </row>
    <row r="86" spans="1:12" ht="53.25" customHeight="1" x14ac:dyDescent="0.2">
      <c r="A86" s="29">
        <v>74</v>
      </c>
      <c r="B86" s="21" t="s">
        <v>334</v>
      </c>
      <c r="C86" s="21" t="s">
        <v>329</v>
      </c>
      <c r="D86" s="53">
        <f t="shared" si="2"/>
        <v>32191</v>
      </c>
      <c r="E86" s="53">
        <v>32191</v>
      </c>
      <c r="F86" s="53">
        <v>0</v>
      </c>
      <c r="G86" s="22">
        <v>0</v>
      </c>
      <c r="H86" s="21" t="s">
        <v>479</v>
      </c>
      <c r="I86" s="22">
        <v>2018</v>
      </c>
      <c r="J86" s="22">
        <v>2018</v>
      </c>
      <c r="K86" s="23" t="s">
        <v>433</v>
      </c>
      <c r="L86" s="11"/>
    </row>
    <row r="87" spans="1:12" ht="51.75" customHeight="1" x14ac:dyDescent="0.2">
      <c r="A87" s="29">
        <v>75</v>
      </c>
      <c r="B87" s="21" t="s">
        <v>413</v>
      </c>
      <c r="C87" s="21" t="s">
        <v>329</v>
      </c>
      <c r="D87" s="53">
        <v>120000</v>
      </c>
      <c r="E87" s="53">
        <f>D87-F87</f>
        <v>75000</v>
      </c>
      <c r="F87" s="53">
        <v>45000</v>
      </c>
      <c r="G87" s="22"/>
      <c r="H87" s="21" t="s">
        <v>480</v>
      </c>
      <c r="I87" s="22">
        <v>2018</v>
      </c>
      <c r="J87" s="22">
        <v>2019</v>
      </c>
      <c r="K87" s="23" t="s">
        <v>414</v>
      </c>
      <c r="L87" s="22" t="s">
        <v>481</v>
      </c>
    </row>
    <row r="88" spans="1:12" ht="24" customHeight="1" x14ac:dyDescent="0.2">
      <c r="A88" s="29">
        <v>76</v>
      </c>
      <c r="B88" s="21" t="s">
        <v>108</v>
      </c>
      <c r="C88" s="21" t="s">
        <v>109</v>
      </c>
      <c r="D88" s="53">
        <f t="shared" si="2"/>
        <v>81275</v>
      </c>
      <c r="E88" s="53">
        <v>81275</v>
      </c>
      <c r="F88" s="22">
        <v>0</v>
      </c>
      <c r="G88" s="22">
        <v>0</v>
      </c>
      <c r="H88" s="21" t="s">
        <v>162</v>
      </c>
      <c r="I88" s="22">
        <v>2018</v>
      </c>
      <c r="J88" s="22">
        <v>2018</v>
      </c>
      <c r="K88" s="23" t="s">
        <v>42</v>
      </c>
      <c r="L88" s="11"/>
    </row>
    <row r="89" spans="1:12" ht="73.5" customHeight="1" x14ac:dyDescent="0.2">
      <c r="A89" s="29">
        <v>77</v>
      </c>
      <c r="B89" s="21" t="s">
        <v>113</v>
      </c>
      <c r="C89" s="21" t="s">
        <v>114</v>
      </c>
      <c r="D89" s="53">
        <f t="shared" si="2"/>
        <v>313641</v>
      </c>
      <c r="E89" s="53">
        <v>313641</v>
      </c>
      <c r="F89" s="22">
        <v>0</v>
      </c>
      <c r="G89" s="22">
        <v>0</v>
      </c>
      <c r="H89" s="21" t="s">
        <v>407</v>
      </c>
      <c r="I89" s="22">
        <v>2018</v>
      </c>
      <c r="J89" s="22">
        <v>2018</v>
      </c>
      <c r="K89" s="23" t="s">
        <v>42</v>
      </c>
      <c r="L89" s="11"/>
    </row>
    <row r="90" spans="1:12" ht="36.75" customHeight="1" x14ac:dyDescent="0.2">
      <c r="A90" s="29">
        <v>78</v>
      </c>
      <c r="B90" s="51" t="s">
        <v>119</v>
      </c>
      <c r="C90" s="22" t="s">
        <v>120</v>
      </c>
      <c r="D90" s="53">
        <f t="shared" si="2"/>
        <v>1100</v>
      </c>
      <c r="E90" s="53">
        <v>1100</v>
      </c>
      <c r="F90" s="22">
        <v>0</v>
      </c>
      <c r="G90" s="22">
        <v>0</v>
      </c>
      <c r="H90" s="21" t="s">
        <v>418</v>
      </c>
      <c r="I90" s="22">
        <v>2018</v>
      </c>
      <c r="J90" s="22">
        <v>2018</v>
      </c>
      <c r="K90" s="23" t="s">
        <v>42</v>
      </c>
      <c r="L90" s="11"/>
    </row>
    <row r="91" spans="1:12" ht="52.5" customHeight="1" x14ac:dyDescent="0.2">
      <c r="A91" s="29">
        <v>79</v>
      </c>
      <c r="B91" s="21" t="s">
        <v>212</v>
      </c>
      <c r="C91" s="21" t="s">
        <v>104</v>
      </c>
      <c r="D91" s="53">
        <f t="shared" si="2"/>
        <v>19496</v>
      </c>
      <c r="E91" s="53">
        <v>19496</v>
      </c>
      <c r="F91" s="53">
        <v>0</v>
      </c>
      <c r="G91" s="22">
        <v>0</v>
      </c>
      <c r="H91" s="21" t="s">
        <v>201</v>
      </c>
      <c r="I91" s="22">
        <v>2017</v>
      </c>
      <c r="J91" s="22">
        <v>2018</v>
      </c>
      <c r="K91" s="23" t="s">
        <v>202</v>
      </c>
      <c r="L91" s="22"/>
    </row>
    <row r="92" spans="1:12" ht="72.75" customHeight="1" x14ac:dyDescent="0.2">
      <c r="A92" s="29">
        <v>80</v>
      </c>
      <c r="B92" s="21" t="s">
        <v>149</v>
      </c>
      <c r="C92" s="22" t="s">
        <v>43</v>
      </c>
      <c r="D92" s="53">
        <f>E92+F92</f>
        <v>2882495</v>
      </c>
      <c r="E92" s="53">
        <v>1881863</v>
      </c>
      <c r="F92" s="53">
        <v>1000632</v>
      </c>
      <c r="G92" s="22">
        <v>0</v>
      </c>
      <c r="H92" s="60" t="s">
        <v>102</v>
      </c>
      <c r="I92" s="22">
        <v>2018</v>
      </c>
      <c r="J92" s="22">
        <v>2019</v>
      </c>
      <c r="K92" s="23" t="s">
        <v>78</v>
      </c>
      <c r="L92" s="11" t="s">
        <v>500</v>
      </c>
    </row>
    <row r="93" spans="1:12" ht="84" customHeight="1" x14ac:dyDescent="0.2">
      <c r="A93" s="29">
        <v>81</v>
      </c>
      <c r="B93" s="21" t="s">
        <v>199</v>
      </c>
      <c r="C93" s="22" t="s">
        <v>43</v>
      </c>
      <c r="D93" s="28">
        <v>221836.12</v>
      </c>
      <c r="E93" s="28">
        <f>D93-F93</f>
        <v>22183.609999999986</v>
      </c>
      <c r="F93" s="28">
        <v>199652.51</v>
      </c>
      <c r="G93" s="53">
        <v>0</v>
      </c>
      <c r="H93" s="60" t="s">
        <v>200</v>
      </c>
      <c r="I93" s="22">
        <v>2019</v>
      </c>
      <c r="J93" s="22">
        <v>2021</v>
      </c>
      <c r="K93" s="23" t="s">
        <v>498</v>
      </c>
      <c r="L93" s="11" t="s">
        <v>198</v>
      </c>
    </row>
    <row r="94" spans="1:12" ht="81" customHeight="1" x14ac:dyDescent="0.2">
      <c r="A94" s="29">
        <v>82</v>
      </c>
      <c r="B94" s="21" t="s">
        <v>483</v>
      </c>
      <c r="C94" s="21" t="s">
        <v>77</v>
      </c>
      <c r="D94" s="53">
        <f>E94</f>
        <v>1961194</v>
      </c>
      <c r="E94" s="53">
        <v>1961194</v>
      </c>
      <c r="F94" s="22">
        <v>0</v>
      </c>
      <c r="G94" s="22">
        <v>0</v>
      </c>
      <c r="H94" s="21" t="s">
        <v>484</v>
      </c>
      <c r="I94" s="22">
        <v>2017</v>
      </c>
      <c r="J94" s="22">
        <v>2018</v>
      </c>
      <c r="K94" s="47" t="s">
        <v>44</v>
      </c>
      <c r="L94" s="11"/>
    </row>
    <row r="95" spans="1:12" ht="48" x14ac:dyDescent="0.2">
      <c r="A95" s="29">
        <v>83</v>
      </c>
      <c r="B95" s="22" t="s">
        <v>137</v>
      </c>
      <c r="C95" s="21" t="s">
        <v>45</v>
      </c>
      <c r="D95" s="53">
        <f>E95+F95</f>
        <v>105000</v>
      </c>
      <c r="E95" s="22">
        <v>50000</v>
      </c>
      <c r="F95" s="53">
        <v>55000</v>
      </c>
      <c r="G95" s="22">
        <v>0</v>
      </c>
      <c r="H95" s="21" t="s">
        <v>482</v>
      </c>
      <c r="I95" s="22">
        <v>2019</v>
      </c>
      <c r="J95" s="22">
        <v>2021</v>
      </c>
      <c r="K95" s="23" t="s">
        <v>99</v>
      </c>
      <c r="L95" s="22"/>
    </row>
    <row r="96" spans="1:12" ht="36" x14ac:dyDescent="0.2">
      <c r="A96" s="29">
        <v>84</v>
      </c>
      <c r="B96" s="21" t="s">
        <v>213</v>
      </c>
      <c r="C96" s="21" t="s">
        <v>214</v>
      </c>
      <c r="D96" s="53">
        <f t="shared" ref="D96:D98" si="3">E96</f>
        <v>150000</v>
      </c>
      <c r="E96" s="22">
        <v>150000</v>
      </c>
      <c r="F96" s="22">
        <v>0</v>
      </c>
      <c r="G96" s="22">
        <v>0</v>
      </c>
      <c r="H96" s="21" t="s">
        <v>215</v>
      </c>
      <c r="I96" s="22">
        <v>2019</v>
      </c>
      <c r="J96" s="22">
        <v>2021</v>
      </c>
      <c r="K96" s="23" t="s">
        <v>46</v>
      </c>
      <c r="L96" s="11"/>
    </row>
    <row r="97" spans="1:12" ht="60" x14ac:dyDescent="0.2">
      <c r="A97" s="29">
        <v>85</v>
      </c>
      <c r="B97" s="21" t="s">
        <v>128</v>
      </c>
      <c r="C97" s="22" t="s">
        <v>47</v>
      </c>
      <c r="D97" s="53">
        <f t="shared" si="3"/>
        <v>500000</v>
      </c>
      <c r="E97" s="53">
        <v>500000</v>
      </c>
      <c r="F97" s="53">
        <v>300000</v>
      </c>
      <c r="G97" s="22"/>
      <c r="H97" s="21" t="s">
        <v>129</v>
      </c>
      <c r="I97" s="22">
        <v>2020</v>
      </c>
      <c r="J97" s="22">
        <v>2022</v>
      </c>
      <c r="K97" s="23" t="s">
        <v>103</v>
      </c>
      <c r="L97" s="11"/>
    </row>
    <row r="98" spans="1:12" ht="36" x14ac:dyDescent="0.2">
      <c r="A98" s="29">
        <v>86</v>
      </c>
      <c r="B98" s="11" t="s">
        <v>48</v>
      </c>
      <c r="C98" s="2" t="s">
        <v>49</v>
      </c>
      <c r="D98" s="53">
        <f t="shared" si="3"/>
        <v>100000</v>
      </c>
      <c r="E98" s="56">
        <v>100000</v>
      </c>
      <c r="F98" s="2">
        <v>0</v>
      </c>
      <c r="G98" s="56">
        <v>48000</v>
      </c>
      <c r="H98" s="1" t="s">
        <v>50</v>
      </c>
      <c r="I98" s="79">
        <v>2019</v>
      </c>
      <c r="J98" s="79">
        <v>2021</v>
      </c>
      <c r="K98" s="57" t="s">
        <v>51</v>
      </c>
    </row>
    <row r="99" spans="1:12" ht="85.5" customHeight="1" x14ac:dyDescent="0.2">
      <c r="A99" s="105">
        <v>87</v>
      </c>
      <c r="B99" s="106" t="s">
        <v>52</v>
      </c>
      <c r="C99" s="106" t="s">
        <v>53</v>
      </c>
      <c r="D99" s="88">
        <v>6000000</v>
      </c>
      <c r="E99" s="107">
        <f>D99*0.15</f>
        <v>900000</v>
      </c>
      <c r="F99" s="107">
        <f>D99*0.85</f>
        <v>5100000</v>
      </c>
      <c r="G99" s="106">
        <v>0</v>
      </c>
      <c r="H99" s="59" t="s">
        <v>54</v>
      </c>
      <c r="I99" s="68">
        <v>2019</v>
      </c>
      <c r="J99" s="108" t="s">
        <v>23</v>
      </c>
      <c r="K99" s="109" t="s">
        <v>55</v>
      </c>
      <c r="L99" s="110"/>
    </row>
    <row r="100" spans="1:12" ht="21" customHeight="1" x14ac:dyDescent="0.2">
      <c r="A100" s="29"/>
      <c r="B100" s="11"/>
      <c r="C100" s="11"/>
      <c r="D100" s="112">
        <f>SUM(D80:D99)</f>
        <v>12535328.120000001</v>
      </c>
      <c r="E100" s="45"/>
      <c r="F100" s="45"/>
      <c r="G100" s="11"/>
      <c r="H100" s="44"/>
      <c r="I100" s="22"/>
      <c r="J100" s="96"/>
      <c r="K100" s="47"/>
      <c r="L100" s="110"/>
    </row>
    <row r="101" spans="1:12" ht="18.75" customHeight="1" x14ac:dyDescent="0.2">
      <c r="A101" s="147" t="s">
        <v>84</v>
      </c>
      <c r="B101" s="147"/>
      <c r="C101" s="147"/>
      <c r="D101" s="147"/>
      <c r="E101" s="147"/>
      <c r="F101" s="147"/>
      <c r="G101" s="147"/>
      <c r="H101" s="147"/>
      <c r="I101" s="147"/>
      <c r="J101" s="147"/>
      <c r="K101" s="147"/>
    </row>
    <row r="102" spans="1:12" s="86" customFormat="1" ht="36" x14ac:dyDescent="0.2">
      <c r="A102" s="26">
        <v>88</v>
      </c>
      <c r="B102" s="26" t="s">
        <v>313</v>
      </c>
      <c r="C102" s="21" t="s">
        <v>315</v>
      </c>
      <c r="D102" s="35">
        <v>7000</v>
      </c>
      <c r="E102" s="35">
        <v>7000</v>
      </c>
      <c r="F102" s="26">
        <v>0</v>
      </c>
      <c r="G102" s="26">
        <v>0</v>
      </c>
      <c r="H102" s="26" t="s">
        <v>279</v>
      </c>
      <c r="I102" s="29">
        <v>2018</v>
      </c>
      <c r="J102" s="29">
        <v>2018</v>
      </c>
      <c r="K102" s="23" t="s">
        <v>316</v>
      </c>
      <c r="L102" s="85"/>
    </row>
    <row r="103" spans="1:12" s="86" customFormat="1" ht="24" x14ac:dyDescent="0.2">
      <c r="A103" s="26">
        <v>89</v>
      </c>
      <c r="B103" s="26" t="s">
        <v>317</v>
      </c>
      <c r="C103" s="22" t="s">
        <v>37</v>
      </c>
      <c r="D103" s="35">
        <v>2500</v>
      </c>
      <c r="E103" s="35">
        <v>2500</v>
      </c>
      <c r="F103" s="26">
        <v>0</v>
      </c>
      <c r="G103" s="26">
        <v>0</v>
      </c>
      <c r="H103" s="27" t="s">
        <v>485</v>
      </c>
      <c r="I103" s="29">
        <v>2018</v>
      </c>
      <c r="J103" s="29">
        <v>2018</v>
      </c>
      <c r="K103" s="23" t="s">
        <v>318</v>
      </c>
      <c r="L103" s="85"/>
    </row>
    <row r="104" spans="1:12" s="86" customFormat="1" ht="24" x14ac:dyDescent="0.2">
      <c r="A104" s="26">
        <v>90</v>
      </c>
      <c r="B104" s="49" t="s">
        <v>319</v>
      </c>
      <c r="C104" s="22" t="s">
        <v>37</v>
      </c>
      <c r="D104" s="35">
        <f>E104</f>
        <v>10000</v>
      </c>
      <c r="E104" s="35">
        <v>10000</v>
      </c>
      <c r="F104" s="26">
        <v>0</v>
      </c>
      <c r="G104" s="26">
        <v>0</v>
      </c>
      <c r="H104" s="51" t="s">
        <v>486</v>
      </c>
      <c r="I104" s="29">
        <v>2018</v>
      </c>
      <c r="J104" s="29">
        <v>2018</v>
      </c>
      <c r="K104" s="23" t="s">
        <v>320</v>
      </c>
      <c r="L104" s="85"/>
    </row>
    <row r="105" spans="1:12" ht="36" x14ac:dyDescent="0.2">
      <c r="A105" s="90">
        <v>91</v>
      </c>
      <c r="B105" s="83" t="s">
        <v>146</v>
      </c>
      <c r="C105" s="65" t="s">
        <v>56</v>
      </c>
      <c r="D105" s="35">
        <f t="shared" ref="D105" si="4">E105</f>
        <v>202046</v>
      </c>
      <c r="E105" s="66">
        <v>202046</v>
      </c>
      <c r="F105" s="65">
        <v>0</v>
      </c>
      <c r="G105" s="65">
        <v>0</v>
      </c>
      <c r="H105" s="83" t="s">
        <v>147</v>
      </c>
      <c r="I105" s="65">
        <v>2018</v>
      </c>
      <c r="J105" s="65">
        <v>2018</v>
      </c>
      <c r="K105" s="70" t="s">
        <v>148</v>
      </c>
    </row>
    <row r="106" spans="1:12" ht="105" customHeight="1" x14ac:dyDescent="0.2">
      <c r="A106" s="29">
        <v>92</v>
      </c>
      <c r="B106" s="21" t="s">
        <v>193</v>
      </c>
      <c r="C106" s="63" t="s">
        <v>190</v>
      </c>
      <c r="D106" s="35">
        <v>122561</v>
      </c>
      <c r="E106" s="53">
        <f>D106-F106</f>
        <v>15986</v>
      </c>
      <c r="F106" s="53">
        <v>106575</v>
      </c>
      <c r="G106" s="22">
        <v>0</v>
      </c>
      <c r="H106" s="21" t="s">
        <v>421</v>
      </c>
      <c r="I106" s="22">
        <v>2017</v>
      </c>
      <c r="J106" s="22">
        <v>2019</v>
      </c>
      <c r="K106" s="23" t="s">
        <v>422</v>
      </c>
      <c r="L106" s="11" t="s">
        <v>189</v>
      </c>
    </row>
    <row r="107" spans="1:12" ht="48" x14ac:dyDescent="0.2">
      <c r="A107" s="29">
        <v>93</v>
      </c>
      <c r="B107" s="44" t="s">
        <v>57</v>
      </c>
      <c r="C107" s="11" t="s">
        <v>58</v>
      </c>
      <c r="D107" s="35">
        <f>E107</f>
        <v>72565</v>
      </c>
      <c r="E107" s="45">
        <v>72565</v>
      </c>
      <c r="F107" s="45">
        <v>0</v>
      </c>
      <c r="G107" s="11">
        <v>0</v>
      </c>
      <c r="H107" s="44" t="s">
        <v>59</v>
      </c>
      <c r="I107" s="22">
        <v>2018</v>
      </c>
      <c r="J107" s="22">
        <v>2020</v>
      </c>
      <c r="K107" s="64" t="s">
        <v>60</v>
      </c>
      <c r="L107" s="11"/>
    </row>
    <row r="108" spans="1:12" x14ac:dyDescent="0.2">
      <c r="A108" s="29"/>
      <c r="B108" s="44"/>
      <c r="C108" s="11"/>
      <c r="D108" s="113">
        <f>SUM(D102:D107)</f>
        <v>416672</v>
      </c>
      <c r="E108" s="45"/>
      <c r="F108" s="45"/>
      <c r="G108" s="11"/>
      <c r="H108" s="44"/>
      <c r="I108" s="52"/>
      <c r="J108" s="52"/>
      <c r="K108" s="64"/>
      <c r="L108" s="11"/>
    </row>
    <row r="109" spans="1:12" x14ac:dyDescent="0.2">
      <c r="A109" s="124" t="s">
        <v>85</v>
      </c>
      <c r="B109" s="125"/>
      <c r="C109" s="125"/>
      <c r="D109" s="125"/>
      <c r="E109" s="125"/>
      <c r="F109" s="125"/>
      <c r="G109" s="125"/>
      <c r="H109" s="125"/>
      <c r="I109" s="125"/>
      <c r="J109" s="125"/>
      <c r="K109" s="125"/>
    </row>
    <row r="110" spans="1:12" ht="48" x14ac:dyDescent="0.2">
      <c r="A110" s="11">
        <v>94</v>
      </c>
      <c r="B110" s="21" t="s">
        <v>61</v>
      </c>
      <c r="C110" s="21" t="s">
        <v>90</v>
      </c>
      <c r="D110" s="53">
        <f>E110+F110+G110</f>
        <v>24600</v>
      </c>
      <c r="E110" s="28">
        <v>8600</v>
      </c>
      <c r="F110" s="28">
        <v>11000</v>
      </c>
      <c r="G110" s="53">
        <v>5000</v>
      </c>
      <c r="H110" s="21" t="s">
        <v>91</v>
      </c>
      <c r="I110" s="22">
        <v>2018</v>
      </c>
      <c r="J110" s="22">
        <v>2018</v>
      </c>
      <c r="K110" s="54" t="s">
        <v>27</v>
      </c>
      <c r="L110" s="79"/>
    </row>
    <row r="111" spans="1:12" ht="48" x14ac:dyDescent="0.2">
      <c r="A111" s="11">
        <v>95</v>
      </c>
      <c r="B111" s="21" t="s">
        <v>93</v>
      </c>
      <c r="C111" s="21" t="s">
        <v>92</v>
      </c>
      <c r="D111" s="53">
        <v>2500</v>
      </c>
      <c r="E111" s="53">
        <v>2500</v>
      </c>
      <c r="F111" s="53">
        <v>0</v>
      </c>
      <c r="G111" s="22">
        <v>0</v>
      </c>
      <c r="H111" s="21" t="s">
        <v>205</v>
      </c>
      <c r="I111" s="22">
        <v>2018</v>
      </c>
      <c r="J111" s="22">
        <v>2018</v>
      </c>
      <c r="K111" s="54" t="s">
        <v>27</v>
      </c>
      <c r="L111" s="79"/>
    </row>
    <row r="112" spans="1:12" ht="24" x14ac:dyDescent="0.2">
      <c r="A112" s="11">
        <v>96</v>
      </c>
      <c r="B112" s="21" t="s">
        <v>158</v>
      </c>
      <c r="C112" s="83" t="s">
        <v>90</v>
      </c>
      <c r="D112" s="66">
        <v>750</v>
      </c>
      <c r="E112" s="65">
        <v>750</v>
      </c>
      <c r="F112" s="66">
        <v>0</v>
      </c>
      <c r="G112" s="65">
        <v>0</v>
      </c>
      <c r="H112" s="21" t="s">
        <v>206</v>
      </c>
      <c r="I112" s="65">
        <v>2018</v>
      </c>
      <c r="J112" s="22">
        <v>2018</v>
      </c>
      <c r="K112" s="54" t="s">
        <v>27</v>
      </c>
      <c r="L112" s="79"/>
    </row>
    <row r="113" spans="1:12" ht="36" x14ac:dyDescent="0.2">
      <c r="A113" s="11">
        <v>97</v>
      </c>
      <c r="B113" s="69" t="s">
        <v>62</v>
      </c>
      <c r="C113" s="68" t="s">
        <v>63</v>
      </c>
      <c r="D113" s="67">
        <v>3000</v>
      </c>
      <c r="E113" s="67">
        <v>3000</v>
      </c>
      <c r="F113" s="67">
        <v>1000</v>
      </c>
      <c r="G113" s="68">
        <v>0</v>
      </c>
      <c r="H113" s="69" t="s">
        <v>207</v>
      </c>
      <c r="I113" s="65">
        <v>2018</v>
      </c>
      <c r="J113" s="22">
        <v>2018</v>
      </c>
      <c r="K113" s="54" t="s">
        <v>27</v>
      </c>
      <c r="L113" s="79"/>
    </row>
    <row r="114" spans="1:12" ht="36" x14ac:dyDescent="0.2">
      <c r="A114" s="11">
        <v>98</v>
      </c>
      <c r="B114" s="21" t="s">
        <v>94</v>
      </c>
      <c r="C114" s="22" t="s">
        <v>63</v>
      </c>
      <c r="D114" s="53">
        <v>1500</v>
      </c>
      <c r="E114" s="53">
        <v>1500</v>
      </c>
      <c r="F114" s="28">
        <v>0</v>
      </c>
      <c r="G114" s="22">
        <v>0</v>
      </c>
      <c r="H114" s="21" t="s">
        <v>95</v>
      </c>
      <c r="I114" s="65">
        <v>2018</v>
      </c>
      <c r="J114" s="22">
        <v>2018</v>
      </c>
      <c r="K114" s="54" t="s">
        <v>27</v>
      </c>
      <c r="L114" s="79"/>
    </row>
    <row r="115" spans="1:12" ht="36" x14ac:dyDescent="0.2">
      <c r="A115" s="11">
        <v>99</v>
      </c>
      <c r="B115" s="21" t="s">
        <v>153</v>
      </c>
      <c r="C115" s="63" t="s">
        <v>151</v>
      </c>
      <c r="D115" s="53">
        <f>E115+F115</f>
        <v>27500</v>
      </c>
      <c r="E115" s="53">
        <v>1500</v>
      </c>
      <c r="F115" s="53">
        <v>26000</v>
      </c>
      <c r="G115" s="22">
        <v>0</v>
      </c>
      <c r="H115" s="21" t="s">
        <v>208</v>
      </c>
      <c r="I115" s="65">
        <v>2016</v>
      </c>
      <c r="J115" s="22">
        <v>2018</v>
      </c>
      <c r="K115" s="23" t="s">
        <v>27</v>
      </c>
      <c r="L115" s="79" t="s">
        <v>154</v>
      </c>
    </row>
    <row r="116" spans="1:12" ht="36" x14ac:dyDescent="0.2">
      <c r="A116" s="11">
        <v>100</v>
      </c>
      <c r="B116" s="21" t="s">
        <v>150</v>
      </c>
      <c r="C116" s="63" t="s">
        <v>151</v>
      </c>
      <c r="D116" s="53">
        <v>500</v>
      </c>
      <c r="E116" s="22">
        <v>500</v>
      </c>
      <c r="F116" s="53">
        <v>0</v>
      </c>
      <c r="G116" s="22">
        <v>0</v>
      </c>
      <c r="H116" s="21" t="s">
        <v>152</v>
      </c>
      <c r="I116" s="65">
        <v>2018</v>
      </c>
      <c r="J116" s="22">
        <v>2020</v>
      </c>
      <c r="K116" s="23" t="s">
        <v>27</v>
      </c>
      <c r="L116" s="79" t="s">
        <v>216</v>
      </c>
    </row>
    <row r="117" spans="1:12" x14ac:dyDescent="0.2">
      <c r="A117" s="11"/>
      <c r="B117" s="21"/>
      <c r="C117" s="22"/>
      <c r="D117" s="112">
        <f>SUM(D110:D116)</f>
        <v>60350</v>
      </c>
      <c r="E117" s="22"/>
      <c r="F117" s="53"/>
      <c r="G117" s="22"/>
      <c r="H117" s="21"/>
      <c r="I117" s="22"/>
      <c r="J117" s="22"/>
      <c r="K117" s="23"/>
      <c r="L117" s="79"/>
    </row>
    <row r="118" spans="1:12" x14ac:dyDescent="0.2">
      <c r="A118" s="124" t="s">
        <v>86</v>
      </c>
      <c r="B118" s="125"/>
      <c r="C118" s="125"/>
      <c r="D118" s="125"/>
      <c r="E118" s="125"/>
      <c r="F118" s="125"/>
      <c r="G118" s="125"/>
      <c r="H118" s="125"/>
      <c r="I118" s="125"/>
      <c r="J118" s="125"/>
      <c r="K118" s="125"/>
    </row>
    <row r="119" spans="1:12" x14ac:dyDescent="0.2">
      <c r="A119" s="29">
        <v>101</v>
      </c>
      <c r="B119" s="26" t="s">
        <v>164</v>
      </c>
      <c r="C119" s="26" t="s">
        <v>165</v>
      </c>
      <c r="D119" s="35">
        <f>E119</f>
        <v>9000</v>
      </c>
      <c r="E119" s="35">
        <v>9000</v>
      </c>
      <c r="F119" s="29">
        <v>0</v>
      </c>
      <c r="G119" s="29">
        <v>0</v>
      </c>
      <c r="H119" s="26" t="s">
        <v>166</v>
      </c>
      <c r="I119" s="29">
        <v>2018</v>
      </c>
      <c r="J119" s="29">
        <v>2018</v>
      </c>
      <c r="K119" s="116" t="s">
        <v>105</v>
      </c>
    </row>
    <row r="120" spans="1:12" ht="36" x14ac:dyDescent="0.2">
      <c r="A120" s="11">
        <v>102</v>
      </c>
      <c r="B120" s="21" t="s">
        <v>110</v>
      </c>
      <c r="C120" s="21" t="s">
        <v>111</v>
      </c>
      <c r="D120" s="35">
        <f t="shared" ref="D120" si="5">E120</f>
        <v>11082</v>
      </c>
      <c r="E120" s="53">
        <v>11082</v>
      </c>
      <c r="F120" s="22">
        <v>0</v>
      </c>
      <c r="G120" s="22">
        <v>0</v>
      </c>
      <c r="H120" s="21" t="s">
        <v>138</v>
      </c>
      <c r="I120" s="65">
        <v>2018</v>
      </c>
      <c r="J120" s="65">
        <v>2018</v>
      </c>
      <c r="K120" s="70" t="s">
        <v>112</v>
      </c>
    </row>
    <row r="121" spans="1:12" s="24" customFormat="1" ht="48" x14ac:dyDescent="0.2">
      <c r="A121" s="11">
        <v>103</v>
      </c>
      <c r="B121" s="21" t="s">
        <v>496</v>
      </c>
      <c r="C121" s="21" t="s">
        <v>493</v>
      </c>
      <c r="D121" s="35">
        <v>250000</v>
      </c>
      <c r="E121" s="53">
        <v>25000</v>
      </c>
      <c r="F121" s="53">
        <v>225000</v>
      </c>
      <c r="G121" s="22">
        <v>0</v>
      </c>
      <c r="H121" s="21" t="s">
        <v>495</v>
      </c>
      <c r="I121" s="65">
        <v>2019</v>
      </c>
      <c r="J121" s="65">
        <v>2023</v>
      </c>
      <c r="K121" s="70" t="s">
        <v>497</v>
      </c>
      <c r="L121" s="11" t="s">
        <v>494</v>
      </c>
    </row>
    <row r="122" spans="1:12" x14ac:dyDescent="0.2">
      <c r="A122" s="11"/>
      <c r="B122" s="21"/>
      <c r="C122" s="21"/>
      <c r="D122" s="113">
        <f>SUM(D119:D120)</f>
        <v>20082</v>
      </c>
      <c r="E122" s="53"/>
      <c r="F122" s="22"/>
      <c r="G122" s="22"/>
      <c r="H122" s="21"/>
      <c r="I122" s="22"/>
      <c r="J122" s="22"/>
      <c r="K122" s="23"/>
    </row>
    <row r="123" spans="1:12" x14ac:dyDescent="0.2">
      <c r="A123" s="124" t="s">
        <v>87</v>
      </c>
      <c r="B123" s="125"/>
      <c r="C123" s="125"/>
      <c r="D123" s="125"/>
      <c r="E123" s="125"/>
      <c r="F123" s="125"/>
      <c r="G123" s="125"/>
      <c r="H123" s="125"/>
      <c r="I123" s="125"/>
      <c r="J123" s="125"/>
      <c r="K123" s="125"/>
    </row>
    <row r="124" spans="1:12" ht="24" x14ac:dyDescent="0.2">
      <c r="A124" s="29">
        <v>104</v>
      </c>
      <c r="B124" s="49" t="s">
        <v>339</v>
      </c>
      <c r="C124" s="92" t="s">
        <v>66</v>
      </c>
      <c r="D124" s="35">
        <f>E124</f>
        <v>284554</v>
      </c>
      <c r="E124" s="35">
        <v>284554</v>
      </c>
      <c r="F124" s="35">
        <v>0</v>
      </c>
      <c r="G124" s="35">
        <v>0</v>
      </c>
      <c r="H124" s="49" t="s">
        <v>340</v>
      </c>
      <c r="I124" s="29">
        <v>2018</v>
      </c>
      <c r="J124" s="29">
        <v>2018</v>
      </c>
      <c r="K124" s="116" t="s">
        <v>341</v>
      </c>
    </row>
    <row r="125" spans="1:12" x14ac:dyDescent="0.2">
      <c r="A125" s="29">
        <v>105</v>
      </c>
      <c r="B125" s="11" t="s">
        <v>342</v>
      </c>
      <c r="C125" s="2" t="s">
        <v>65</v>
      </c>
      <c r="D125" s="56">
        <v>1100000</v>
      </c>
      <c r="E125" s="56">
        <v>275000</v>
      </c>
      <c r="F125" s="2">
        <v>0</v>
      </c>
      <c r="G125" s="56">
        <v>825000</v>
      </c>
      <c r="H125" s="6" t="s">
        <v>343</v>
      </c>
      <c r="I125" s="79">
        <v>2018</v>
      </c>
      <c r="J125" s="79">
        <v>2018</v>
      </c>
      <c r="K125" s="57" t="s">
        <v>105</v>
      </c>
    </row>
    <row r="126" spans="1:12" x14ac:dyDescent="0.2">
      <c r="A126" s="29">
        <v>106</v>
      </c>
      <c r="B126" s="26" t="s">
        <v>344</v>
      </c>
      <c r="C126" s="26"/>
      <c r="D126" s="35">
        <f>E126</f>
        <v>30000</v>
      </c>
      <c r="E126" s="35">
        <v>30000</v>
      </c>
      <c r="F126" s="35">
        <v>0</v>
      </c>
      <c r="G126" s="35">
        <v>0</v>
      </c>
      <c r="H126" s="26" t="s">
        <v>345</v>
      </c>
      <c r="I126" s="29">
        <v>2018</v>
      </c>
      <c r="J126" s="29">
        <v>2018</v>
      </c>
      <c r="K126" s="57" t="s">
        <v>105</v>
      </c>
    </row>
    <row r="127" spans="1:12" x14ac:dyDescent="0.2">
      <c r="A127" s="29">
        <v>107</v>
      </c>
      <c r="B127" s="26" t="s">
        <v>346</v>
      </c>
      <c r="C127" s="26"/>
      <c r="D127" s="35">
        <f t="shared" ref="D127:D146" si="6">E127</f>
        <v>100000</v>
      </c>
      <c r="E127" s="35">
        <v>100000</v>
      </c>
      <c r="F127" s="35">
        <v>0</v>
      </c>
      <c r="G127" s="35">
        <v>0</v>
      </c>
      <c r="H127" s="26" t="s">
        <v>347</v>
      </c>
      <c r="I127" s="29">
        <v>2018</v>
      </c>
      <c r="J127" s="29">
        <v>2018</v>
      </c>
      <c r="K127" s="57" t="s">
        <v>105</v>
      </c>
    </row>
    <row r="128" spans="1:12" ht="24" x14ac:dyDescent="0.2">
      <c r="A128" s="29">
        <v>108</v>
      </c>
      <c r="B128" s="26" t="s">
        <v>348</v>
      </c>
      <c r="C128" s="26"/>
      <c r="D128" s="35">
        <f t="shared" si="6"/>
        <v>15000</v>
      </c>
      <c r="E128" s="35">
        <v>15000</v>
      </c>
      <c r="F128" s="35">
        <v>0</v>
      </c>
      <c r="G128" s="35">
        <v>0</v>
      </c>
      <c r="H128" s="49" t="s">
        <v>487</v>
      </c>
      <c r="I128" s="29">
        <v>2018</v>
      </c>
      <c r="J128" s="29">
        <v>2018</v>
      </c>
      <c r="K128" s="57" t="s">
        <v>105</v>
      </c>
    </row>
    <row r="129" spans="1:12" x14ac:dyDescent="0.2">
      <c r="A129" s="29">
        <v>109</v>
      </c>
      <c r="B129" s="49" t="s">
        <v>349</v>
      </c>
      <c r="C129" s="2" t="s">
        <v>65</v>
      </c>
      <c r="D129" s="35">
        <f>E129+G129</f>
        <v>1120694</v>
      </c>
      <c r="E129" s="35">
        <v>280174</v>
      </c>
      <c r="F129" s="35">
        <v>0</v>
      </c>
      <c r="G129" s="35">
        <v>840520</v>
      </c>
      <c r="H129" s="26" t="s">
        <v>351</v>
      </c>
      <c r="I129" s="29">
        <v>2018</v>
      </c>
      <c r="J129" s="29">
        <v>2018</v>
      </c>
      <c r="K129" s="57" t="s">
        <v>105</v>
      </c>
    </row>
    <row r="130" spans="1:12" ht="24" x14ac:dyDescent="0.2">
      <c r="A130" s="29">
        <v>110</v>
      </c>
      <c r="B130" s="49" t="s">
        <v>350</v>
      </c>
      <c r="C130" s="2" t="s">
        <v>75</v>
      </c>
      <c r="D130" s="35">
        <f t="shared" si="6"/>
        <v>30808</v>
      </c>
      <c r="E130" s="35">
        <v>30808</v>
      </c>
      <c r="F130" s="35">
        <v>0</v>
      </c>
      <c r="G130" s="35">
        <v>0</v>
      </c>
      <c r="H130" s="49" t="s">
        <v>353</v>
      </c>
      <c r="I130" s="29">
        <v>2018</v>
      </c>
      <c r="J130" s="29">
        <v>2018</v>
      </c>
      <c r="K130" s="57" t="s">
        <v>105</v>
      </c>
    </row>
    <row r="131" spans="1:12" x14ac:dyDescent="0.2">
      <c r="A131" s="29">
        <v>111</v>
      </c>
      <c r="B131" s="26" t="s">
        <v>354</v>
      </c>
      <c r="C131" s="26"/>
      <c r="D131" s="35">
        <f t="shared" si="6"/>
        <v>9441</v>
      </c>
      <c r="E131" s="35">
        <v>9441</v>
      </c>
      <c r="F131" s="35">
        <v>0</v>
      </c>
      <c r="G131" s="35">
        <v>0</v>
      </c>
      <c r="H131" s="26" t="s">
        <v>355</v>
      </c>
      <c r="I131" s="29">
        <v>2018</v>
      </c>
      <c r="J131" s="29">
        <v>2018</v>
      </c>
      <c r="K131" s="57" t="s">
        <v>105</v>
      </c>
    </row>
    <row r="132" spans="1:12" x14ac:dyDescent="0.2">
      <c r="A132" s="29">
        <v>112</v>
      </c>
      <c r="B132" s="26" t="s">
        <v>356</v>
      </c>
      <c r="C132" s="26"/>
      <c r="D132" s="35">
        <f t="shared" si="6"/>
        <v>13770</v>
      </c>
      <c r="E132" s="35">
        <v>13770</v>
      </c>
      <c r="F132" s="35">
        <v>0</v>
      </c>
      <c r="G132" s="35">
        <v>0</v>
      </c>
      <c r="H132" s="26" t="s">
        <v>357</v>
      </c>
      <c r="I132" s="29">
        <v>2018</v>
      </c>
      <c r="J132" s="29">
        <v>2018</v>
      </c>
      <c r="K132" s="57" t="s">
        <v>105</v>
      </c>
    </row>
    <row r="133" spans="1:12" x14ac:dyDescent="0.2">
      <c r="A133" s="29">
        <v>113</v>
      </c>
      <c r="B133" s="26" t="s">
        <v>358</v>
      </c>
      <c r="C133" s="92" t="s">
        <v>66</v>
      </c>
      <c r="D133" s="35">
        <f t="shared" si="6"/>
        <v>5000</v>
      </c>
      <c r="E133" s="35">
        <v>5000</v>
      </c>
      <c r="F133" s="35">
        <v>0</v>
      </c>
      <c r="G133" s="35">
        <v>0</v>
      </c>
      <c r="H133" s="26" t="s">
        <v>359</v>
      </c>
      <c r="I133" s="29">
        <v>2018</v>
      </c>
      <c r="J133" s="29">
        <v>2018</v>
      </c>
      <c r="K133" s="57" t="s">
        <v>105</v>
      </c>
    </row>
    <row r="134" spans="1:12" ht="24" x14ac:dyDescent="0.2">
      <c r="A134" s="29">
        <v>114</v>
      </c>
      <c r="B134" s="26" t="s">
        <v>360</v>
      </c>
      <c r="C134" s="92" t="s">
        <v>66</v>
      </c>
      <c r="D134" s="35">
        <f t="shared" si="6"/>
        <v>80105</v>
      </c>
      <c r="E134" s="35">
        <v>80105</v>
      </c>
      <c r="F134" s="35">
        <v>0</v>
      </c>
      <c r="G134" s="35">
        <v>0</v>
      </c>
      <c r="H134" s="84" t="s">
        <v>361</v>
      </c>
      <c r="I134" s="29">
        <v>2018</v>
      </c>
      <c r="J134" s="29">
        <v>2018</v>
      </c>
      <c r="K134" s="57" t="s">
        <v>352</v>
      </c>
    </row>
    <row r="135" spans="1:12" ht="24" x14ac:dyDescent="0.2">
      <c r="A135" s="29">
        <v>115</v>
      </c>
      <c r="B135" s="43" t="s">
        <v>169</v>
      </c>
      <c r="C135" s="43" t="s">
        <v>168</v>
      </c>
      <c r="D135" s="35">
        <f t="shared" si="6"/>
        <v>9075</v>
      </c>
      <c r="E135" s="93">
        <v>9075</v>
      </c>
      <c r="F135" s="93">
        <v>0</v>
      </c>
      <c r="G135" s="93">
        <v>0</v>
      </c>
      <c r="H135" s="43" t="s">
        <v>170</v>
      </c>
      <c r="I135" s="91">
        <v>2018</v>
      </c>
      <c r="J135" s="91">
        <v>2018</v>
      </c>
      <c r="K135" s="117" t="s">
        <v>171</v>
      </c>
      <c r="L135" s="20"/>
    </row>
    <row r="136" spans="1:12" ht="24" x14ac:dyDescent="0.2">
      <c r="A136" s="29">
        <v>116</v>
      </c>
      <c r="B136" s="26" t="s">
        <v>365</v>
      </c>
      <c r="C136" s="43" t="s">
        <v>168</v>
      </c>
      <c r="D136" s="35">
        <f t="shared" si="6"/>
        <v>68607</v>
      </c>
      <c r="E136" s="35">
        <v>68607</v>
      </c>
      <c r="F136" s="35">
        <v>0</v>
      </c>
      <c r="G136" s="35">
        <v>0</v>
      </c>
      <c r="H136" s="84" t="s">
        <v>366</v>
      </c>
      <c r="I136" s="29">
        <v>2018</v>
      </c>
      <c r="J136" s="29">
        <v>2018</v>
      </c>
      <c r="K136" s="57" t="s">
        <v>434</v>
      </c>
    </row>
    <row r="137" spans="1:12" ht="36" x14ac:dyDescent="0.2">
      <c r="A137" s="29">
        <v>117</v>
      </c>
      <c r="B137" s="49" t="s">
        <v>367</v>
      </c>
      <c r="C137" s="92" t="s">
        <v>368</v>
      </c>
      <c r="D137" s="35">
        <f t="shared" si="6"/>
        <v>4000</v>
      </c>
      <c r="E137" s="35">
        <v>4000</v>
      </c>
      <c r="F137" s="35">
        <v>0</v>
      </c>
      <c r="G137" s="35">
        <v>0</v>
      </c>
      <c r="H137" s="84" t="s">
        <v>408</v>
      </c>
      <c r="I137" s="29">
        <v>2018</v>
      </c>
      <c r="J137" s="29">
        <v>2018</v>
      </c>
      <c r="K137" s="57" t="s">
        <v>369</v>
      </c>
    </row>
    <row r="138" spans="1:12" ht="24" x14ac:dyDescent="0.2">
      <c r="A138" s="29">
        <v>118</v>
      </c>
      <c r="B138" s="26" t="s">
        <v>370</v>
      </c>
      <c r="C138" s="92" t="s">
        <v>371</v>
      </c>
      <c r="D138" s="35">
        <f t="shared" si="6"/>
        <v>5000</v>
      </c>
      <c r="E138" s="35">
        <v>5000</v>
      </c>
      <c r="F138" s="35">
        <v>0</v>
      </c>
      <c r="G138" s="35">
        <v>0</v>
      </c>
      <c r="H138" s="84" t="s">
        <v>488</v>
      </c>
      <c r="I138" s="29">
        <v>2018</v>
      </c>
      <c r="J138" s="29">
        <v>2018</v>
      </c>
      <c r="K138" s="57" t="s">
        <v>369</v>
      </c>
    </row>
    <row r="139" spans="1:12" x14ac:dyDescent="0.2">
      <c r="A139" s="29">
        <v>119</v>
      </c>
      <c r="B139" s="26" t="s">
        <v>372</v>
      </c>
      <c r="C139" s="92" t="s">
        <v>373</v>
      </c>
      <c r="D139" s="35">
        <f t="shared" si="6"/>
        <v>4000</v>
      </c>
      <c r="E139" s="35">
        <v>4000</v>
      </c>
      <c r="F139" s="35">
        <v>0</v>
      </c>
      <c r="G139" s="35">
        <v>0</v>
      </c>
      <c r="H139" s="84" t="s">
        <v>374</v>
      </c>
      <c r="I139" s="29">
        <v>2018</v>
      </c>
      <c r="J139" s="29">
        <v>2018</v>
      </c>
      <c r="K139" s="57" t="s">
        <v>105</v>
      </c>
    </row>
    <row r="140" spans="1:12" ht="24" x14ac:dyDescent="0.2">
      <c r="A140" s="29">
        <v>120</v>
      </c>
      <c r="B140" s="49" t="s">
        <v>375</v>
      </c>
      <c r="C140" s="92" t="s">
        <v>376</v>
      </c>
      <c r="D140" s="35">
        <f t="shared" si="6"/>
        <v>10000</v>
      </c>
      <c r="E140" s="35">
        <v>10000</v>
      </c>
      <c r="F140" s="35">
        <v>0</v>
      </c>
      <c r="G140" s="35">
        <v>0</v>
      </c>
      <c r="H140" s="84" t="s">
        <v>377</v>
      </c>
      <c r="I140" s="29">
        <v>2018</v>
      </c>
      <c r="J140" s="29">
        <v>2018</v>
      </c>
      <c r="K140" s="57" t="s">
        <v>105</v>
      </c>
    </row>
    <row r="141" spans="1:12" ht="24" x14ac:dyDescent="0.2">
      <c r="A141" s="29">
        <v>121</v>
      </c>
      <c r="B141" s="1" t="s">
        <v>383</v>
      </c>
      <c r="C141" s="26" t="s">
        <v>379</v>
      </c>
      <c r="D141" s="35">
        <f t="shared" si="6"/>
        <v>17500</v>
      </c>
      <c r="E141" s="56">
        <v>17500</v>
      </c>
      <c r="F141" s="2">
        <v>0</v>
      </c>
      <c r="G141" s="2">
        <v>0</v>
      </c>
      <c r="H141" s="1" t="s">
        <v>384</v>
      </c>
      <c r="I141" s="2">
        <v>2018</v>
      </c>
      <c r="J141" s="2">
        <v>2018</v>
      </c>
      <c r="K141" s="57" t="s">
        <v>105</v>
      </c>
    </row>
    <row r="142" spans="1:12" x14ac:dyDescent="0.2">
      <c r="A142" s="29">
        <v>122</v>
      </c>
      <c r="B142" s="1" t="s">
        <v>385</v>
      </c>
      <c r="C142" s="26" t="s">
        <v>379</v>
      </c>
      <c r="D142" s="35">
        <f t="shared" si="6"/>
        <v>9000</v>
      </c>
      <c r="E142" s="56">
        <v>9000</v>
      </c>
      <c r="F142" s="2">
        <v>0</v>
      </c>
      <c r="G142" s="2">
        <v>0</v>
      </c>
      <c r="H142" s="1" t="s">
        <v>386</v>
      </c>
      <c r="I142" s="2">
        <v>2018</v>
      </c>
      <c r="J142" s="2">
        <v>2018</v>
      </c>
      <c r="K142" s="57" t="s">
        <v>105</v>
      </c>
    </row>
    <row r="143" spans="1:12" x14ac:dyDescent="0.2">
      <c r="A143" s="29">
        <v>123</v>
      </c>
      <c r="B143" s="1" t="s">
        <v>387</v>
      </c>
      <c r="C143" s="26" t="s">
        <v>379</v>
      </c>
      <c r="D143" s="35">
        <f t="shared" si="6"/>
        <v>2800</v>
      </c>
      <c r="E143" s="56">
        <v>2800</v>
      </c>
      <c r="F143" s="2">
        <v>0</v>
      </c>
      <c r="G143" s="2">
        <v>0</v>
      </c>
      <c r="H143" s="1" t="s">
        <v>388</v>
      </c>
      <c r="I143" s="2">
        <v>2018</v>
      </c>
      <c r="J143" s="2">
        <v>2018</v>
      </c>
      <c r="K143" s="57" t="s">
        <v>105</v>
      </c>
    </row>
    <row r="144" spans="1:12" x14ac:dyDescent="0.2">
      <c r="A144" s="29">
        <v>124</v>
      </c>
      <c r="B144" s="26" t="s">
        <v>381</v>
      </c>
      <c r="C144" s="26" t="s">
        <v>376</v>
      </c>
      <c r="D144" s="35">
        <f t="shared" si="6"/>
        <v>18000</v>
      </c>
      <c r="E144" s="35">
        <v>18000</v>
      </c>
      <c r="F144" s="35">
        <v>0</v>
      </c>
      <c r="G144" s="35">
        <v>0</v>
      </c>
      <c r="H144" s="26" t="s">
        <v>382</v>
      </c>
      <c r="I144" s="29">
        <v>2018</v>
      </c>
      <c r="J144" s="29">
        <v>2018</v>
      </c>
      <c r="K144" s="57" t="s">
        <v>105</v>
      </c>
    </row>
    <row r="145" spans="1:13" ht="24" x14ac:dyDescent="0.2">
      <c r="A145" s="29">
        <v>125</v>
      </c>
      <c r="B145" s="49" t="s">
        <v>378</v>
      </c>
      <c r="C145" s="26" t="s">
        <v>379</v>
      </c>
      <c r="D145" s="35">
        <f t="shared" si="6"/>
        <v>27172</v>
      </c>
      <c r="E145" s="35">
        <v>27172</v>
      </c>
      <c r="F145" s="35">
        <v>0</v>
      </c>
      <c r="G145" s="35">
        <v>0</v>
      </c>
      <c r="H145" s="49" t="s">
        <v>380</v>
      </c>
      <c r="I145" s="29">
        <v>2018</v>
      </c>
      <c r="J145" s="29">
        <v>2018</v>
      </c>
      <c r="K145" s="57" t="s">
        <v>105</v>
      </c>
    </row>
    <row r="146" spans="1:13" x14ac:dyDescent="0.2">
      <c r="A146" s="29">
        <v>126</v>
      </c>
      <c r="B146" s="26" t="s">
        <v>389</v>
      </c>
      <c r="C146" s="26" t="s">
        <v>379</v>
      </c>
      <c r="D146" s="35">
        <f t="shared" si="6"/>
        <v>5300</v>
      </c>
      <c r="E146" s="35">
        <v>5300</v>
      </c>
      <c r="F146" s="35">
        <v>0</v>
      </c>
      <c r="G146" s="35">
        <v>0</v>
      </c>
      <c r="H146" s="51" t="s">
        <v>489</v>
      </c>
      <c r="I146" s="29">
        <v>2018</v>
      </c>
      <c r="J146" s="29">
        <v>2018</v>
      </c>
      <c r="K146" s="57" t="s">
        <v>105</v>
      </c>
    </row>
    <row r="147" spans="1:13" ht="120" x14ac:dyDescent="0.2">
      <c r="A147" s="29">
        <v>127</v>
      </c>
      <c r="B147" s="21" t="s">
        <v>173</v>
      </c>
      <c r="C147" s="22" t="s">
        <v>65</v>
      </c>
      <c r="D147" s="53">
        <v>1300612.06</v>
      </c>
      <c r="E147" s="28">
        <f>D147-F147-G147</f>
        <v>895175.7300000001</v>
      </c>
      <c r="F147" s="28">
        <v>391614.64</v>
      </c>
      <c r="G147" s="71">
        <v>13821.69</v>
      </c>
      <c r="H147" s="21" t="s">
        <v>175</v>
      </c>
      <c r="I147" s="22">
        <v>2018</v>
      </c>
      <c r="J147" s="22">
        <v>2019</v>
      </c>
      <c r="K147" s="23" t="s">
        <v>174</v>
      </c>
      <c r="L147" s="11" t="s">
        <v>490</v>
      </c>
    </row>
    <row r="148" spans="1:13" ht="24" x14ac:dyDescent="0.2">
      <c r="A148" s="29">
        <v>128</v>
      </c>
      <c r="B148" s="21" t="s">
        <v>409</v>
      </c>
      <c r="C148" s="22" t="s">
        <v>75</v>
      </c>
      <c r="D148" s="53">
        <f>E148</f>
        <v>25365</v>
      </c>
      <c r="E148" s="53">
        <v>25365</v>
      </c>
      <c r="F148" s="28">
        <v>0</v>
      </c>
      <c r="G148" s="71">
        <v>0</v>
      </c>
      <c r="H148" s="21" t="s">
        <v>429</v>
      </c>
      <c r="I148" s="22">
        <v>2018</v>
      </c>
      <c r="J148" s="22">
        <v>2018</v>
      </c>
      <c r="K148" s="23" t="s">
        <v>68</v>
      </c>
      <c r="L148" s="11"/>
    </row>
    <row r="149" spans="1:13" ht="96" x14ac:dyDescent="0.2">
      <c r="A149" s="29">
        <v>129</v>
      </c>
      <c r="B149" s="21" t="s">
        <v>176</v>
      </c>
      <c r="C149" s="22" t="s">
        <v>65</v>
      </c>
      <c r="D149" s="28">
        <v>1754191.67</v>
      </c>
      <c r="E149" s="28">
        <f>D149-F149-G149</f>
        <v>304779.90999999992</v>
      </c>
      <c r="F149" s="98">
        <v>1400000</v>
      </c>
      <c r="G149" s="28">
        <v>49411.76</v>
      </c>
      <c r="H149" s="21" t="s">
        <v>177</v>
      </c>
      <c r="I149" s="22">
        <v>2018</v>
      </c>
      <c r="J149" s="22">
        <v>2019</v>
      </c>
      <c r="K149" s="23" t="s">
        <v>174</v>
      </c>
      <c r="L149" s="11" t="s">
        <v>491</v>
      </c>
    </row>
    <row r="150" spans="1:13" ht="24" x14ac:dyDescent="0.2">
      <c r="A150" s="29">
        <v>130</v>
      </c>
      <c r="B150" s="21" t="s">
        <v>410</v>
      </c>
      <c r="C150" s="22" t="s">
        <v>75</v>
      </c>
      <c r="D150" s="53">
        <f>E150</f>
        <v>34235</v>
      </c>
      <c r="E150" s="53">
        <v>34235</v>
      </c>
      <c r="F150" s="99">
        <v>0</v>
      </c>
      <c r="G150" s="53">
        <v>0</v>
      </c>
      <c r="H150" s="21" t="s">
        <v>430</v>
      </c>
      <c r="I150" s="22">
        <v>2018</v>
      </c>
      <c r="J150" s="22">
        <v>2018</v>
      </c>
      <c r="K150" s="23" t="s">
        <v>68</v>
      </c>
      <c r="L150" s="11"/>
    </row>
    <row r="151" spans="1:13" ht="50.25" customHeight="1" x14ac:dyDescent="0.2">
      <c r="A151" s="29">
        <v>131</v>
      </c>
      <c r="B151" s="21" t="s">
        <v>178</v>
      </c>
      <c r="C151" s="22" t="s">
        <v>65</v>
      </c>
      <c r="D151" s="28">
        <v>3938765.09</v>
      </c>
      <c r="E151" s="28">
        <f>D151-F151-G151</f>
        <v>1617702.9699999997</v>
      </c>
      <c r="F151" s="28">
        <v>2241935</v>
      </c>
      <c r="G151" s="71">
        <v>79127.12</v>
      </c>
      <c r="H151" s="21" t="s">
        <v>209</v>
      </c>
      <c r="I151" s="22">
        <v>2018</v>
      </c>
      <c r="J151" s="22">
        <v>2020</v>
      </c>
      <c r="K151" s="23" t="s">
        <v>174</v>
      </c>
      <c r="L151" s="11" t="s">
        <v>491</v>
      </c>
    </row>
    <row r="152" spans="1:13" ht="50.25" customHeight="1" x14ac:dyDescent="0.2">
      <c r="A152" s="29">
        <v>132</v>
      </c>
      <c r="B152" s="21" t="s">
        <v>411</v>
      </c>
      <c r="C152" s="22" t="s">
        <v>75</v>
      </c>
      <c r="D152" s="53">
        <f>E152</f>
        <v>76950</v>
      </c>
      <c r="E152" s="53">
        <v>76950</v>
      </c>
      <c r="F152" s="53">
        <v>0</v>
      </c>
      <c r="G152" s="72">
        <v>0</v>
      </c>
      <c r="H152" s="21" t="s">
        <v>430</v>
      </c>
      <c r="I152" s="22">
        <v>2018</v>
      </c>
      <c r="J152" s="22">
        <v>2019</v>
      </c>
      <c r="K152" s="23" t="s">
        <v>68</v>
      </c>
      <c r="L152" s="11"/>
    </row>
    <row r="153" spans="1:13" ht="39" customHeight="1" x14ac:dyDescent="0.2">
      <c r="A153" s="29">
        <v>133</v>
      </c>
      <c r="B153" s="21" t="s">
        <v>435</v>
      </c>
      <c r="C153" s="22" t="s">
        <v>65</v>
      </c>
      <c r="D153" s="53">
        <v>1439557</v>
      </c>
      <c r="E153" s="53">
        <f>D153-F153</f>
        <v>454518</v>
      </c>
      <c r="F153" s="53">
        <v>985039</v>
      </c>
      <c r="G153" s="72">
        <v>0</v>
      </c>
      <c r="H153" s="21" t="s">
        <v>440</v>
      </c>
      <c r="I153" s="29">
        <v>2018</v>
      </c>
      <c r="J153" s="29">
        <v>2018</v>
      </c>
      <c r="K153" s="23" t="s">
        <v>179</v>
      </c>
      <c r="L153" s="11" t="s">
        <v>181</v>
      </c>
      <c r="M153" s="100"/>
    </row>
    <row r="154" spans="1:13" ht="36" customHeight="1" x14ac:dyDescent="0.2">
      <c r="A154" s="29">
        <v>134</v>
      </c>
      <c r="B154" s="21" t="s">
        <v>182</v>
      </c>
      <c r="C154" s="22" t="s">
        <v>65</v>
      </c>
      <c r="D154" s="53">
        <v>1030205</v>
      </c>
      <c r="E154" s="53">
        <f t="shared" ref="E154:E157" si="7">D154-F154</f>
        <v>409279</v>
      </c>
      <c r="F154" s="53">
        <v>620926</v>
      </c>
      <c r="G154" s="72">
        <v>0</v>
      </c>
      <c r="H154" s="21" t="s">
        <v>436</v>
      </c>
      <c r="I154" s="29">
        <v>2018</v>
      </c>
      <c r="J154" s="29">
        <v>2018</v>
      </c>
      <c r="K154" s="23" t="s">
        <v>186</v>
      </c>
      <c r="L154" s="11" t="s">
        <v>181</v>
      </c>
      <c r="M154" s="100"/>
    </row>
    <row r="155" spans="1:13" ht="36" customHeight="1" x14ac:dyDescent="0.2">
      <c r="A155" s="29">
        <v>135</v>
      </c>
      <c r="B155" s="21" t="s">
        <v>183</v>
      </c>
      <c r="C155" s="22" t="s">
        <v>65</v>
      </c>
      <c r="D155" s="53">
        <v>571705</v>
      </c>
      <c r="E155" s="53">
        <f t="shared" si="7"/>
        <v>57170</v>
      </c>
      <c r="F155" s="53">
        <v>514535</v>
      </c>
      <c r="G155" s="72">
        <v>0</v>
      </c>
      <c r="H155" s="21" t="s">
        <v>437</v>
      </c>
      <c r="I155" s="29">
        <v>2018</v>
      </c>
      <c r="J155" s="29">
        <v>2018</v>
      </c>
      <c r="K155" s="23" t="s">
        <v>187</v>
      </c>
      <c r="L155" s="11" t="s">
        <v>181</v>
      </c>
    </row>
    <row r="156" spans="1:13" ht="39" customHeight="1" x14ac:dyDescent="0.2">
      <c r="A156" s="29">
        <v>136</v>
      </c>
      <c r="B156" s="21" t="s">
        <v>223</v>
      </c>
      <c r="C156" s="22" t="s">
        <v>65</v>
      </c>
      <c r="D156" s="53">
        <v>1049872</v>
      </c>
      <c r="E156" s="53">
        <f t="shared" si="7"/>
        <v>112856</v>
      </c>
      <c r="F156" s="53">
        <v>937016</v>
      </c>
      <c r="G156" s="72">
        <v>0</v>
      </c>
      <c r="H156" s="21" t="s">
        <v>438</v>
      </c>
      <c r="I156" s="29">
        <v>2018</v>
      </c>
      <c r="J156" s="29">
        <v>2018</v>
      </c>
      <c r="K156" s="23" t="s">
        <v>179</v>
      </c>
      <c r="L156" s="11" t="s">
        <v>181</v>
      </c>
    </row>
    <row r="157" spans="1:13" ht="36.75" customHeight="1" x14ac:dyDescent="0.2">
      <c r="A157" s="29">
        <v>137</v>
      </c>
      <c r="B157" s="21" t="s">
        <v>184</v>
      </c>
      <c r="C157" s="22" t="s">
        <v>65</v>
      </c>
      <c r="D157" s="53">
        <v>991650</v>
      </c>
      <c r="E157" s="53">
        <f t="shared" si="7"/>
        <v>99165</v>
      </c>
      <c r="F157" s="53">
        <v>892485</v>
      </c>
      <c r="G157" s="72">
        <v>0</v>
      </c>
      <c r="H157" s="21" t="s">
        <v>439</v>
      </c>
      <c r="I157" s="29">
        <v>2018</v>
      </c>
      <c r="J157" s="29">
        <v>2018</v>
      </c>
      <c r="K157" s="23" t="s">
        <v>188</v>
      </c>
      <c r="L157" s="11" t="s">
        <v>181</v>
      </c>
    </row>
    <row r="158" spans="1:13" ht="63.75" customHeight="1" x14ac:dyDescent="0.2">
      <c r="A158" s="29">
        <v>138</v>
      </c>
      <c r="B158" s="21" t="s">
        <v>431</v>
      </c>
      <c r="C158" s="22" t="s">
        <v>75</v>
      </c>
      <c r="D158" s="53">
        <f>E158</f>
        <v>85533</v>
      </c>
      <c r="E158" s="53">
        <v>85533</v>
      </c>
      <c r="F158" s="53">
        <v>0</v>
      </c>
      <c r="G158" s="72">
        <v>0</v>
      </c>
      <c r="H158" s="21" t="s">
        <v>432</v>
      </c>
      <c r="I158" s="29">
        <v>2018</v>
      </c>
      <c r="J158" s="29">
        <v>2018</v>
      </c>
      <c r="K158" s="23" t="s">
        <v>68</v>
      </c>
      <c r="L158" s="11"/>
    </row>
    <row r="159" spans="1:13" x14ac:dyDescent="0.2">
      <c r="A159" s="29">
        <v>139</v>
      </c>
      <c r="B159" s="26" t="s">
        <v>172</v>
      </c>
      <c r="C159" s="26" t="s">
        <v>75</v>
      </c>
      <c r="D159" s="35">
        <f>E159</f>
        <v>45641</v>
      </c>
      <c r="E159" s="35">
        <v>45641</v>
      </c>
      <c r="F159" s="35">
        <v>0</v>
      </c>
      <c r="G159" s="35">
        <v>0</v>
      </c>
      <c r="H159" s="26" t="s">
        <v>167</v>
      </c>
      <c r="I159" s="29">
        <v>2017</v>
      </c>
      <c r="J159" s="29">
        <v>2018</v>
      </c>
      <c r="K159" s="116" t="s">
        <v>105</v>
      </c>
      <c r="L159" s="11"/>
    </row>
    <row r="160" spans="1:13" ht="50.25" customHeight="1" x14ac:dyDescent="0.2">
      <c r="A160" s="29">
        <v>140</v>
      </c>
      <c r="B160" s="21" t="s">
        <v>204</v>
      </c>
      <c r="C160" s="21" t="s">
        <v>117</v>
      </c>
      <c r="D160" s="35">
        <v>400000</v>
      </c>
      <c r="E160" s="53">
        <f>D160*0.15</f>
        <v>60000</v>
      </c>
      <c r="F160" s="53">
        <f>D160*0.85</f>
        <v>340000</v>
      </c>
      <c r="G160" s="22">
        <v>0</v>
      </c>
      <c r="H160" s="21" t="s">
        <v>115</v>
      </c>
      <c r="I160" s="22">
        <v>2019</v>
      </c>
      <c r="J160" s="22">
        <v>2021</v>
      </c>
      <c r="K160" s="23" t="s">
        <v>116</v>
      </c>
      <c r="L160" s="20"/>
    </row>
    <row r="161" spans="1:12" ht="24" x14ac:dyDescent="0.2">
      <c r="A161" s="29">
        <v>141</v>
      </c>
      <c r="B161" s="21" t="s">
        <v>217</v>
      </c>
      <c r="C161" s="21" t="s">
        <v>118</v>
      </c>
      <c r="D161" s="35">
        <v>1000000</v>
      </c>
      <c r="E161" s="53">
        <f>D161*0.15</f>
        <v>150000</v>
      </c>
      <c r="F161" s="53">
        <f>D161*0.85</f>
        <v>850000</v>
      </c>
      <c r="G161" s="11">
        <v>0</v>
      </c>
      <c r="H161" s="55" t="s">
        <v>218</v>
      </c>
      <c r="I161" s="22">
        <v>2019</v>
      </c>
      <c r="J161" s="22">
        <v>2021</v>
      </c>
      <c r="K161" s="23" t="s">
        <v>64</v>
      </c>
      <c r="L161" s="11" t="s">
        <v>501</v>
      </c>
    </row>
    <row r="162" spans="1:12" s="10" customFormat="1" x14ac:dyDescent="0.2">
      <c r="A162" s="121" t="s">
        <v>36</v>
      </c>
      <c r="B162" s="122"/>
      <c r="C162" s="123"/>
      <c r="D162" s="12">
        <f>SUM(D124:D161)</f>
        <v>16714107.82</v>
      </c>
      <c r="E162" s="12">
        <f>SUM(E124:E161)</f>
        <v>5732676.6099999994</v>
      </c>
      <c r="F162" s="12">
        <f>SUM(F124:F161)</f>
        <v>9173550.6400000006</v>
      </c>
      <c r="G162" s="12">
        <f>SUM(G124:G161)</f>
        <v>1807880.5699999998</v>
      </c>
      <c r="H162" s="19"/>
      <c r="I162" s="8"/>
      <c r="J162" s="8"/>
      <c r="K162" s="30"/>
      <c r="L162" s="8"/>
    </row>
    <row r="163" spans="1:12" x14ac:dyDescent="0.2">
      <c r="A163" s="124" t="s">
        <v>88</v>
      </c>
      <c r="B163" s="125"/>
      <c r="C163" s="125"/>
      <c r="D163" s="125"/>
      <c r="E163" s="125"/>
      <c r="F163" s="125"/>
      <c r="G163" s="125"/>
      <c r="H163" s="125"/>
      <c r="I163" s="125"/>
      <c r="J163" s="125"/>
      <c r="K163" s="125"/>
    </row>
    <row r="164" spans="1:12" ht="24" x14ac:dyDescent="0.2">
      <c r="A164" s="91">
        <v>142</v>
      </c>
      <c r="B164" s="21" t="s">
        <v>123</v>
      </c>
      <c r="C164" s="22" t="s">
        <v>96</v>
      </c>
      <c r="D164" s="53">
        <f>E164</f>
        <v>45000</v>
      </c>
      <c r="E164" s="53">
        <v>45000</v>
      </c>
      <c r="F164" s="22">
        <v>0</v>
      </c>
      <c r="G164" s="22">
        <v>0</v>
      </c>
      <c r="H164" s="21" t="s">
        <v>335</v>
      </c>
      <c r="I164" s="22">
        <v>2018</v>
      </c>
      <c r="J164" s="22">
        <v>2018</v>
      </c>
      <c r="K164" s="23" t="s">
        <v>122</v>
      </c>
    </row>
    <row r="165" spans="1:12" ht="24" x14ac:dyDescent="0.2">
      <c r="A165" s="91">
        <v>143</v>
      </c>
      <c r="B165" s="44" t="s">
        <v>69</v>
      </c>
      <c r="C165" s="11" t="s">
        <v>67</v>
      </c>
      <c r="D165" s="53">
        <f t="shared" ref="D165:D167" si="8">E165</f>
        <v>50000</v>
      </c>
      <c r="E165" s="45">
        <v>50000</v>
      </c>
      <c r="F165" s="11">
        <v>0</v>
      </c>
      <c r="G165" s="11">
        <v>0</v>
      </c>
      <c r="H165" s="44" t="s">
        <v>336</v>
      </c>
      <c r="I165" s="22">
        <v>2018</v>
      </c>
      <c r="J165" s="22">
        <v>2018</v>
      </c>
      <c r="K165" s="47" t="s">
        <v>337</v>
      </c>
    </row>
    <row r="166" spans="1:12" ht="108" x14ac:dyDescent="0.2">
      <c r="A166" s="91">
        <v>144</v>
      </c>
      <c r="B166" s="43" t="s">
        <v>163</v>
      </c>
      <c r="C166" s="43" t="s">
        <v>96</v>
      </c>
      <c r="D166" s="53">
        <f t="shared" si="8"/>
        <v>37300</v>
      </c>
      <c r="E166" s="35">
        <v>37300</v>
      </c>
      <c r="F166" s="35">
        <v>0</v>
      </c>
      <c r="G166" s="29">
        <v>0</v>
      </c>
      <c r="H166" s="49" t="s">
        <v>338</v>
      </c>
      <c r="I166" s="29">
        <v>2018</v>
      </c>
      <c r="J166" s="29">
        <v>2018</v>
      </c>
      <c r="K166" s="118" t="s">
        <v>105</v>
      </c>
    </row>
    <row r="167" spans="1:12" ht="24" x14ac:dyDescent="0.2">
      <c r="A167" s="91">
        <v>145</v>
      </c>
      <c r="B167" s="1" t="s">
        <v>362</v>
      </c>
      <c r="C167" s="2" t="s">
        <v>363</v>
      </c>
      <c r="D167" s="53">
        <f t="shared" si="8"/>
        <v>25000</v>
      </c>
      <c r="E167" s="56">
        <v>25000</v>
      </c>
      <c r="F167" s="2">
        <v>0</v>
      </c>
      <c r="G167" s="2">
        <v>0</v>
      </c>
      <c r="H167" s="2" t="s">
        <v>364</v>
      </c>
      <c r="I167" s="2">
        <v>2018</v>
      </c>
      <c r="J167" s="2">
        <v>2018</v>
      </c>
      <c r="K167" s="118" t="s">
        <v>105</v>
      </c>
    </row>
    <row r="168" spans="1:12" ht="36" x14ac:dyDescent="0.2">
      <c r="A168" s="91">
        <v>146</v>
      </c>
      <c r="B168" s="44" t="s">
        <v>415</v>
      </c>
      <c r="C168" s="2" t="s">
        <v>417</v>
      </c>
      <c r="D168" s="53">
        <f>F168+E168</f>
        <v>50000</v>
      </c>
      <c r="E168" s="56">
        <v>5000</v>
      </c>
      <c r="F168" s="56">
        <v>45000</v>
      </c>
      <c r="G168" s="2">
        <v>0</v>
      </c>
      <c r="H168" s="1" t="s">
        <v>420</v>
      </c>
      <c r="I168" s="2">
        <v>2018</v>
      </c>
      <c r="J168" s="2">
        <v>2018</v>
      </c>
      <c r="K168" s="23" t="s">
        <v>416</v>
      </c>
      <c r="L168" s="1" t="s">
        <v>499</v>
      </c>
    </row>
    <row r="169" spans="1:12" ht="24" x14ac:dyDescent="0.2">
      <c r="A169" s="91">
        <v>147</v>
      </c>
      <c r="B169" s="44" t="s">
        <v>155</v>
      </c>
      <c r="C169" s="11" t="s">
        <v>121</v>
      </c>
      <c r="D169" s="45">
        <v>5000</v>
      </c>
      <c r="E169" s="45">
        <v>5000</v>
      </c>
      <c r="F169" s="11">
        <v>0</v>
      </c>
      <c r="G169" s="11">
        <v>0</v>
      </c>
      <c r="H169" s="55" t="s">
        <v>156</v>
      </c>
      <c r="I169" s="22">
        <v>2019</v>
      </c>
      <c r="J169" s="22">
        <v>2020</v>
      </c>
      <c r="K169" s="47" t="s">
        <v>68</v>
      </c>
    </row>
    <row r="170" spans="1:12" ht="36" x14ac:dyDescent="0.2">
      <c r="A170" s="91">
        <v>148</v>
      </c>
      <c r="B170" s="21" t="s">
        <v>124</v>
      </c>
      <c r="C170" s="22" t="s">
        <v>96</v>
      </c>
      <c r="D170" s="53">
        <v>698704.73</v>
      </c>
      <c r="E170" s="53">
        <f>D170-F170</f>
        <v>326297.31</v>
      </c>
      <c r="F170" s="53">
        <v>372407.42</v>
      </c>
      <c r="G170" s="22"/>
      <c r="H170" s="21" t="s">
        <v>125</v>
      </c>
      <c r="I170" s="22">
        <v>2018</v>
      </c>
      <c r="J170" s="22">
        <v>2019</v>
      </c>
      <c r="K170" s="23" t="s">
        <v>191</v>
      </c>
      <c r="L170" s="2" t="s">
        <v>189</v>
      </c>
    </row>
    <row r="171" spans="1:12" ht="24" x14ac:dyDescent="0.2">
      <c r="A171" s="91">
        <v>149</v>
      </c>
      <c r="B171" s="22" t="s">
        <v>80</v>
      </c>
      <c r="C171" s="63" t="s">
        <v>97</v>
      </c>
      <c r="D171" s="53">
        <v>4500</v>
      </c>
      <c r="E171" s="22">
        <v>0</v>
      </c>
      <c r="F171" s="53">
        <v>4500</v>
      </c>
      <c r="G171" s="22">
        <v>0</v>
      </c>
      <c r="H171" s="21" t="s">
        <v>98</v>
      </c>
      <c r="I171" s="22">
        <v>2018</v>
      </c>
      <c r="J171" s="22">
        <v>2020</v>
      </c>
      <c r="K171" s="23" t="s">
        <v>68</v>
      </c>
    </row>
    <row r="172" spans="1:12" ht="36" x14ac:dyDescent="0.2">
      <c r="A172" s="91">
        <v>150</v>
      </c>
      <c r="B172" s="21" t="s">
        <v>126</v>
      </c>
      <c r="C172" s="22" t="s">
        <v>96</v>
      </c>
      <c r="D172" s="53">
        <v>537320</v>
      </c>
      <c r="E172" s="53">
        <f>D172-F172</f>
        <v>387320</v>
      </c>
      <c r="F172" s="53">
        <v>150000</v>
      </c>
      <c r="G172" s="22">
        <v>0</v>
      </c>
      <c r="H172" s="21" t="s">
        <v>127</v>
      </c>
      <c r="I172" s="22">
        <v>2020</v>
      </c>
      <c r="J172" s="22">
        <v>2022</v>
      </c>
      <c r="K172" s="23" t="s">
        <v>68</v>
      </c>
    </row>
    <row r="173" spans="1:12" ht="36" x14ac:dyDescent="0.2">
      <c r="A173" s="91">
        <v>151</v>
      </c>
      <c r="B173" s="11" t="s">
        <v>70</v>
      </c>
      <c r="C173" s="11" t="s">
        <v>71</v>
      </c>
      <c r="D173" s="45">
        <v>10000</v>
      </c>
      <c r="E173" s="11">
        <v>0</v>
      </c>
      <c r="F173" s="45">
        <v>10000</v>
      </c>
      <c r="G173" s="11">
        <v>0</v>
      </c>
      <c r="H173" s="44" t="s">
        <v>72</v>
      </c>
      <c r="I173" s="22">
        <v>2018</v>
      </c>
      <c r="J173" s="22" t="s">
        <v>23</v>
      </c>
      <c r="K173" s="47" t="s">
        <v>73</v>
      </c>
    </row>
    <row r="174" spans="1:12" ht="24" x14ac:dyDescent="0.2">
      <c r="A174" s="91">
        <v>152</v>
      </c>
      <c r="B174" s="24" t="s">
        <v>419</v>
      </c>
      <c r="C174" s="22" t="s">
        <v>96</v>
      </c>
      <c r="D174" s="45">
        <f>E174</f>
        <v>1500000</v>
      </c>
      <c r="E174" s="45">
        <v>1500000</v>
      </c>
      <c r="F174" s="45">
        <v>0</v>
      </c>
      <c r="G174" s="11">
        <v>0</v>
      </c>
      <c r="H174" s="44" t="s">
        <v>492</v>
      </c>
      <c r="I174" s="22">
        <v>2018</v>
      </c>
      <c r="J174" s="22">
        <v>2021</v>
      </c>
      <c r="K174" s="23" t="s">
        <v>122</v>
      </c>
    </row>
    <row r="175" spans="1:12" ht="48.75" customHeight="1" x14ac:dyDescent="0.2">
      <c r="A175" s="91">
        <v>153</v>
      </c>
      <c r="B175" s="21" t="s">
        <v>100</v>
      </c>
      <c r="C175" s="63" t="s">
        <v>96</v>
      </c>
      <c r="D175" s="45">
        <f>E175</f>
        <v>50000</v>
      </c>
      <c r="E175" s="53">
        <v>50000</v>
      </c>
      <c r="F175" s="53"/>
      <c r="G175" s="22">
        <v>0</v>
      </c>
      <c r="H175" s="21" t="s">
        <v>101</v>
      </c>
      <c r="I175" s="22">
        <v>2019</v>
      </c>
      <c r="J175" s="22">
        <v>2020</v>
      </c>
      <c r="K175" s="23" t="s">
        <v>105</v>
      </c>
    </row>
    <row r="176" spans="1:12" ht="15.75" customHeight="1" x14ac:dyDescent="0.2">
      <c r="A176" s="29"/>
      <c r="B176" s="21"/>
      <c r="C176" s="22"/>
      <c r="D176" s="112">
        <f>SUM(D164:D175)</f>
        <v>3012824.73</v>
      </c>
      <c r="E176" s="53"/>
      <c r="F176" s="53"/>
      <c r="G176" s="22"/>
      <c r="H176" s="21"/>
      <c r="I176" s="52"/>
      <c r="J176" s="52"/>
      <c r="K176" s="23"/>
      <c r="L176" s="11"/>
    </row>
    <row r="177" spans="1:12" x14ac:dyDescent="0.2">
      <c r="A177" s="124" t="s">
        <v>89</v>
      </c>
      <c r="B177" s="125"/>
      <c r="C177" s="125"/>
      <c r="D177" s="125"/>
      <c r="E177" s="125"/>
      <c r="F177" s="125"/>
      <c r="G177" s="125"/>
      <c r="H177" s="125"/>
      <c r="I177" s="125"/>
      <c r="J177" s="125"/>
      <c r="K177" s="125"/>
    </row>
    <row r="178" spans="1:12" ht="51" customHeight="1" x14ac:dyDescent="0.2">
      <c r="A178" s="2">
        <v>154</v>
      </c>
      <c r="B178" s="73" t="s">
        <v>74</v>
      </c>
      <c r="C178" s="74" t="s">
        <v>107</v>
      </c>
      <c r="D178" s="75">
        <f>E178</f>
        <v>11940</v>
      </c>
      <c r="E178" s="75">
        <v>11940</v>
      </c>
      <c r="F178" s="75">
        <v>0</v>
      </c>
      <c r="G178" s="74"/>
      <c r="H178" s="76" t="s">
        <v>219</v>
      </c>
      <c r="I178" s="74">
        <v>2018</v>
      </c>
      <c r="J178" s="74">
        <v>2018</v>
      </c>
      <c r="K178" s="77" t="s">
        <v>60</v>
      </c>
    </row>
    <row r="179" spans="1:12" ht="51" customHeight="1" x14ac:dyDescent="0.2">
      <c r="A179" s="17">
        <v>155</v>
      </c>
      <c r="B179" s="22" t="s">
        <v>220</v>
      </c>
      <c r="C179" s="74" t="s">
        <v>107</v>
      </c>
      <c r="D179" s="75">
        <f>E179</f>
        <v>2400</v>
      </c>
      <c r="E179" s="78">
        <v>2400</v>
      </c>
      <c r="F179" s="78">
        <v>0</v>
      </c>
      <c r="G179" s="79">
        <v>0</v>
      </c>
      <c r="H179" s="80" t="s">
        <v>412</v>
      </c>
      <c r="I179" s="79">
        <v>2018</v>
      </c>
      <c r="J179" s="79">
        <v>2018</v>
      </c>
      <c r="K179" s="119" t="s">
        <v>60</v>
      </c>
    </row>
    <row r="180" spans="1:12" x14ac:dyDescent="0.2">
      <c r="A180" s="121"/>
      <c r="B180" s="122"/>
      <c r="C180" s="123"/>
      <c r="D180" s="114">
        <f>SUM(D178:D179)</f>
        <v>14340</v>
      </c>
      <c r="E180" s="12"/>
      <c r="F180" s="12"/>
      <c r="G180" s="12"/>
      <c r="H180" s="4"/>
      <c r="I180" s="5"/>
      <c r="J180" s="5"/>
      <c r="K180" s="18"/>
      <c r="L180" s="20"/>
    </row>
    <row r="181" spans="1:12" x14ac:dyDescent="0.2">
      <c r="A181" s="7"/>
      <c r="B181" s="7"/>
      <c r="C181" s="7"/>
      <c r="D181" s="13"/>
      <c r="E181" s="13"/>
      <c r="F181" s="13"/>
      <c r="G181" s="13"/>
      <c r="H181" s="9"/>
      <c r="I181" s="15"/>
      <c r="J181" s="15"/>
      <c r="K181" s="9"/>
      <c r="L181" s="20"/>
    </row>
    <row r="182" spans="1:12" x14ac:dyDescent="0.2">
      <c r="A182" s="7"/>
      <c r="B182" s="7"/>
      <c r="C182" s="7" t="s">
        <v>36</v>
      </c>
      <c r="D182" s="13">
        <f>D8+D67+D78+D100+D108+D117+D122+D162+D176+D180</f>
        <v>51171113.18</v>
      </c>
      <c r="E182" s="13"/>
      <c r="F182" s="13"/>
      <c r="G182" s="13"/>
      <c r="H182" s="9"/>
      <c r="I182" s="15"/>
      <c r="J182" s="15"/>
      <c r="K182" s="9"/>
      <c r="L182" s="20"/>
    </row>
    <row r="183" spans="1:12" s="10" customFormat="1" x14ac:dyDescent="0.2">
      <c r="A183" s="25"/>
      <c r="B183" s="25"/>
      <c r="C183" s="25"/>
      <c r="D183" s="13"/>
      <c r="E183" s="13"/>
      <c r="F183" s="13"/>
      <c r="G183" s="13"/>
      <c r="H183" s="31"/>
      <c r="I183" s="25"/>
      <c r="J183" s="25"/>
      <c r="K183" s="31"/>
      <c r="L183" s="8"/>
    </row>
    <row r="184" spans="1:12" x14ac:dyDescent="0.2">
      <c r="A184" s="7"/>
      <c r="B184" s="7"/>
      <c r="C184" s="7"/>
      <c r="D184" s="14"/>
      <c r="E184" s="14"/>
      <c r="F184" s="14"/>
      <c r="G184" s="14"/>
      <c r="H184" s="33"/>
      <c r="I184" s="16"/>
      <c r="J184" s="16"/>
    </row>
  </sheetData>
  <mergeCells count="23">
    <mergeCell ref="A9:K9"/>
    <mergeCell ref="A68:K68"/>
    <mergeCell ref="A79:K79"/>
    <mergeCell ref="A101:K101"/>
    <mergeCell ref="A109:K109"/>
    <mergeCell ref="A2:L2"/>
    <mergeCell ref="K4:K5"/>
    <mergeCell ref="L4:L5"/>
    <mergeCell ref="A6:J6"/>
    <mergeCell ref="D3:G3"/>
    <mergeCell ref="A4:A5"/>
    <mergeCell ref="B4:B5"/>
    <mergeCell ref="C4:C5"/>
    <mergeCell ref="D4:D5"/>
    <mergeCell ref="E4:G4"/>
    <mergeCell ref="H4:H5"/>
    <mergeCell ref="I4:J4"/>
    <mergeCell ref="A162:C162"/>
    <mergeCell ref="A163:K163"/>
    <mergeCell ref="A177:K177"/>
    <mergeCell ref="A180:C180"/>
    <mergeCell ref="A118:K118"/>
    <mergeCell ref="A123:K123"/>
  </mergeCells>
  <pageMargins left="0.25" right="0.25" top="0.75" bottom="0.75" header="0.3" footer="0.3"/>
  <pageSetup paperSize="8" scale="63" fitToHeight="0" orientation="landscape" r:id="rId1"/>
  <headerFooter>
    <oddHeader>&amp;R&amp;14Pielikums Dobeles novada domes 22.02.2018. lēmumam Nr.29/2&amp;11
Dobeles novada Attīstības programmas 2014.-2020.gadam investīciju plāns 2018.gadam.</oddHeader>
  </headerFooter>
  <rowBreaks count="5" manualBreakCount="5">
    <brk id="155" max="11" man="1"/>
    <brk id="176" max="11" man="1"/>
    <brk id="182" max="11" man="1"/>
    <brk id="213" max="11" man="1"/>
    <brk id="255" max="12" man="1"/>
  </rowBreaks>
  <colBreaks count="1" manualBreakCount="1">
    <brk id="10"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Investīcju plāns</vt:lpstr>
      <vt:lpstr>'Investīcju plāns'!Print_Area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Zane Peļņa</dc:creator>
  <cp:lastModifiedBy>Dzintra Matisone</cp:lastModifiedBy>
  <cp:lastPrinted>2018-02-26T11:07:42Z</cp:lastPrinted>
  <dcterms:created xsi:type="dcterms:W3CDTF">2016-01-05T09:04:00Z</dcterms:created>
  <dcterms:modified xsi:type="dcterms:W3CDTF">2018-03-05T11:07:47Z</dcterms:modified>
</cp:coreProperties>
</file>