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30.06.2021\"/>
    </mc:Choice>
  </mc:AlternateContent>
  <bookViews>
    <workbookView xWindow="0" yWindow="0" windowWidth="28800" windowHeight="13725"/>
  </bookViews>
  <sheets>
    <sheet name="Sheet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C25" i="1"/>
  <c r="C24" i="1"/>
  <c r="C19" i="1"/>
  <c r="C18" i="1"/>
  <c r="C17" i="1"/>
  <c r="C16" i="1"/>
  <c r="C15" i="1"/>
  <c r="C14" i="1"/>
  <c r="C37" i="1"/>
  <c r="C36" i="1"/>
  <c r="C35" i="1"/>
  <c r="C34" i="1"/>
  <c r="C33" i="1"/>
  <c r="C32" i="1"/>
  <c r="C30" i="1"/>
  <c r="C29" i="1"/>
  <c r="C45" i="1"/>
  <c r="C44" i="1"/>
  <c r="C43" i="1"/>
  <c r="C42" i="1"/>
  <c r="C39" i="1"/>
  <c r="C46" i="1" l="1"/>
  <c r="C13" i="1" l="1"/>
  <c r="C28" i="1" l="1"/>
  <c r="C23" i="1" l="1"/>
  <c r="C52" i="1" l="1"/>
  <c r="C49" i="1" l="1"/>
  <c r="C48" i="1" s="1"/>
  <c r="C27" i="1"/>
  <c r="C38" i="1"/>
  <c r="C12" i="1" l="1"/>
  <c r="C47" i="1" l="1"/>
  <c r="F55" i="1" s="1"/>
</calcChain>
</file>

<file path=xl/sharedStrings.xml><?xml version="1.0" encoding="utf-8"?>
<sst xmlns="http://schemas.openxmlformats.org/spreadsheetml/2006/main" count="89" uniqueCount="88">
  <si>
    <t xml:space="preserve">                                                      "Dobeles novada pašvaldības</t>
  </si>
  <si>
    <t>Klasifi-</t>
  </si>
  <si>
    <t>kācijas</t>
  </si>
  <si>
    <t>Rādītāji</t>
  </si>
  <si>
    <t>kods</t>
  </si>
  <si>
    <t>EUR</t>
  </si>
  <si>
    <t>I.</t>
  </si>
  <si>
    <t>IEŅĒMUMI KOPĀ</t>
  </si>
  <si>
    <t>1.</t>
  </si>
  <si>
    <t>Nodokļu ieņēmumi</t>
  </si>
  <si>
    <t>1.1.1.0</t>
  </si>
  <si>
    <t>4.1.0.0</t>
  </si>
  <si>
    <t>2.</t>
  </si>
  <si>
    <t>Nenodokļu ieņēmumi</t>
  </si>
  <si>
    <t>Valsts budžeta transferti</t>
  </si>
  <si>
    <t>3.</t>
  </si>
  <si>
    <t>Maksas pakalpojumi un citi pašu ieņēmumi</t>
  </si>
  <si>
    <t>21.3.0.0.</t>
  </si>
  <si>
    <t>Ieņēmumi no budžeta iestāžu sniegtajiem maksas pakalpojumiem</t>
  </si>
  <si>
    <t>un citi pašu ieņēmumi</t>
  </si>
  <si>
    <t>21.4.0.0.</t>
  </si>
  <si>
    <t>Ieņēmumi no palīgražošanas un citi ieņēmumi</t>
  </si>
  <si>
    <t>Ieņēmumi no iedīvotāju ienākuma nodokļa un solidaritātes nodokļa</t>
  </si>
  <si>
    <t>Īpašuma nodokļi</t>
  </si>
  <si>
    <t>Nodokļi atsevišķām precēm un pakalpojumiem</t>
  </si>
  <si>
    <t>5.4.0.0</t>
  </si>
  <si>
    <t>5.</t>
  </si>
  <si>
    <t>Transferti</t>
  </si>
  <si>
    <t>18.0.0.0</t>
  </si>
  <si>
    <t>19.0.0.0</t>
  </si>
  <si>
    <t>Pašvaldību budžeta transferti</t>
  </si>
  <si>
    <t>II.</t>
  </si>
  <si>
    <t>II.1</t>
  </si>
  <si>
    <t>Izdevumi atbilstoši funkcionālajām kategorijām</t>
  </si>
  <si>
    <t>Vispārējie valdības dienesti</t>
  </si>
  <si>
    <t>03.000</t>
  </si>
  <si>
    <t>01.000</t>
  </si>
  <si>
    <t>Sabiedriskā kārtība un drošība</t>
  </si>
  <si>
    <t>04.000</t>
  </si>
  <si>
    <t>Ekonomiskā darbība</t>
  </si>
  <si>
    <t>05.000</t>
  </si>
  <si>
    <t>Vides aizsardzība</t>
  </si>
  <si>
    <t>06.000</t>
  </si>
  <si>
    <t>Teritoriju un mājokļu apsaimniekošana</t>
  </si>
  <si>
    <t>07.000</t>
  </si>
  <si>
    <t>Veselība</t>
  </si>
  <si>
    <t>Atpūta, kultūra un reliģija</t>
  </si>
  <si>
    <t>08.000</t>
  </si>
  <si>
    <t>09.000</t>
  </si>
  <si>
    <t>Izglītība</t>
  </si>
  <si>
    <t>10.000</t>
  </si>
  <si>
    <t>Sociālā aizsardzība</t>
  </si>
  <si>
    <t>II.2</t>
  </si>
  <si>
    <t>Izdevumi atbilstoši ekonomiskajām kategorijām</t>
  </si>
  <si>
    <t>1000</t>
  </si>
  <si>
    <t>Atlīdzība</t>
  </si>
  <si>
    <t>Preces un pakalpojumi</t>
  </si>
  <si>
    <t>Dotācijas</t>
  </si>
  <si>
    <t>Procenti</t>
  </si>
  <si>
    <t>Pamatlīdzekļi</t>
  </si>
  <si>
    <t>Pabalsti</t>
  </si>
  <si>
    <t>Dažādi izdevumi, kas veidojas pēc uzkrāšanas principa un nav klasificēti iepriekš</t>
  </si>
  <si>
    <t>III.</t>
  </si>
  <si>
    <t>IZDEVUMI KOPĀ</t>
  </si>
  <si>
    <t>IV.</t>
  </si>
  <si>
    <t>Pieprasījuma noguldījumu atlikums gada sākumā</t>
  </si>
  <si>
    <t>Pieprasījuma noguldījumu atlikums perioda beigās</t>
  </si>
  <si>
    <t>Akcijas un cita līdzdalība pašu kapitāla</t>
  </si>
  <si>
    <t>Ieņēmumu pārsniegums (+) vai deficīts (-)</t>
  </si>
  <si>
    <t xml:space="preserve">                                                                                  3.pielikums</t>
  </si>
  <si>
    <t xml:space="preserve">kopsavilkums </t>
  </si>
  <si>
    <t xml:space="preserve">Palielinājums </t>
  </si>
  <si>
    <t xml:space="preserve">Samazinājums </t>
  </si>
  <si>
    <t>Naudas līdzekļu un noguldījumu izmaiņas</t>
  </si>
  <si>
    <t>FINANSĒŠANA</t>
  </si>
  <si>
    <t>Aizņēmumi</t>
  </si>
  <si>
    <t>17.0.0.0</t>
  </si>
  <si>
    <t>No valsts daļēji finansnetām  publiskām personām</t>
  </si>
  <si>
    <t>5.5.0.0.</t>
  </si>
  <si>
    <t>Dabas resursu nodoklis</t>
  </si>
  <si>
    <t xml:space="preserve">                                                                   budžets 2021.gadam"</t>
  </si>
  <si>
    <t xml:space="preserve">Dobeles novada  pašvaldības 2021.gada  pamatbudžeta ieņēmumu un izdevumu </t>
  </si>
  <si>
    <t xml:space="preserve">                                                    saistošajiem noteikumiem Nr.1</t>
  </si>
  <si>
    <t>2059536</t>
  </si>
  <si>
    <t xml:space="preserve">                                    Dobeles novada domes 28.01.2021.</t>
  </si>
  <si>
    <t xml:space="preserve">Finanšu un grāmatvedības nodaļas vadītāja </t>
  </si>
  <si>
    <t>J.Kalniņa</t>
  </si>
  <si>
    <r>
      <t xml:space="preserve">                                                              </t>
    </r>
    <r>
      <rPr>
        <sz val="10"/>
        <rFont val="Times New Roman"/>
        <family val="1"/>
        <charset val="186"/>
      </rPr>
      <t xml:space="preserve">  (ar grozījumiem 30.06.2021. lēmums Nr.166/8)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</si>
</sst>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1" fillId="0" borderId="0" xfId="0" applyNumberFormat="1" applyFont="1"/>
    <xf numFmtId="0" fontId="1" fillId="0" borderId="0" xfId="0" applyFont="1"/>
    <xf numFmtId="0" fontId="2" fillId="0" borderId="0" xfId="0" applyFont="1"/>
    <xf numFmtId="2" fontId="1" fillId="0" borderId="2" xfId="0" applyNumberFormat="1" applyFont="1" applyBorder="1"/>
    <xf numFmtId="2" fontId="1" fillId="0" borderId="0" xfId="0" applyNumberFormat="1" applyFont="1" applyBorder="1"/>
    <xf numFmtId="0" fontId="3" fillId="0" borderId="3" xfId="0" applyFont="1" applyBorder="1"/>
    <xf numFmtId="0" fontId="5" fillId="0" borderId="3" xfId="0" applyFont="1" applyBorder="1"/>
    <xf numFmtId="0" fontId="6" fillId="0" borderId="3" xfId="0" applyFont="1" applyFill="1" applyBorder="1"/>
    <xf numFmtId="0" fontId="5" fillId="0" borderId="3" xfId="0" applyFont="1" applyFill="1" applyBorder="1"/>
    <xf numFmtId="2" fontId="2" fillId="0" borderId="0" xfId="0" applyNumberFormat="1" applyFont="1" applyAlignment="1">
      <alignment horizontal="center"/>
    </xf>
    <xf numFmtId="2" fontId="6" fillId="0" borderId="3" xfId="0" applyNumberFormat="1" applyFont="1" applyBorder="1"/>
    <xf numFmtId="2" fontId="6" fillId="0" borderId="3" xfId="0" applyNumberFormat="1" applyFont="1" applyBorder="1" applyAlignment="1">
      <alignment horizontal="center"/>
    </xf>
    <xf numFmtId="2" fontId="3" fillId="0" borderId="3" xfId="0" applyNumberFormat="1" applyFont="1" applyBorder="1"/>
    <xf numFmtId="0" fontId="3" fillId="0" borderId="3" xfId="0" applyFont="1" applyFill="1" applyBorder="1"/>
    <xf numFmtId="2" fontId="5" fillId="0" borderId="3" xfId="0" applyNumberFormat="1" applyFont="1" applyBorder="1"/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6" fillId="0" borderId="3" xfId="0" applyFont="1" applyBorder="1"/>
    <xf numFmtId="0" fontId="8" fillId="0" borderId="3" xfId="0" applyFont="1" applyBorder="1"/>
    <xf numFmtId="0" fontId="9" fillId="0" borderId="3" xfId="0" applyFont="1" applyBorder="1"/>
    <xf numFmtId="49" fontId="8" fillId="0" borderId="3" xfId="0" applyNumberFormat="1" applyFont="1" applyBorder="1"/>
    <xf numFmtId="49" fontId="8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0" fontId="6" fillId="0" borderId="7" xfId="0" applyFont="1" applyBorder="1"/>
    <xf numFmtId="49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49" fontId="9" fillId="0" borderId="3" xfId="0" applyNumberFormat="1" applyFont="1" applyBorder="1"/>
    <xf numFmtId="0" fontId="9" fillId="0" borderId="3" xfId="0" applyFont="1" applyBorder="1" applyAlignment="1">
      <alignment horizontal="left"/>
    </xf>
    <xf numFmtId="0" fontId="11" fillId="0" borderId="3" xfId="0" applyFont="1" applyBorder="1"/>
    <xf numFmtId="2" fontId="6" fillId="0" borderId="6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3" xfId="0" applyFont="1" applyBorder="1" applyAlignment="1">
      <alignment vertical="justify"/>
    </xf>
    <xf numFmtId="2" fontId="6" fillId="0" borderId="8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/>
    <xf numFmtId="49" fontId="6" fillId="0" borderId="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3" fillId="0" borderId="1" xfId="0" applyFont="1" applyFill="1" applyBorder="1"/>
    <xf numFmtId="0" fontId="10" fillId="0" borderId="6" xfId="0" applyFont="1" applyBorder="1" applyAlignment="1">
      <alignment horizontal="center"/>
    </xf>
    <xf numFmtId="0" fontId="10" fillId="0" borderId="6" xfId="0" applyFont="1" applyBorder="1"/>
    <xf numFmtId="0" fontId="8" fillId="0" borderId="6" xfId="0" applyFont="1" applyBorder="1"/>
    <xf numFmtId="0" fontId="4" fillId="0" borderId="6" xfId="0" applyFont="1" applyBorder="1"/>
    <xf numFmtId="2" fontId="4" fillId="3" borderId="9" xfId="0" applyNumberFormat="1" applyFont="1" applyFill="1" applyBorder="1" applyAlignment="1">
      <alignment horizontal="center"/>
    </xf>
    <xf numFmtId="2" fontId="4" fillId="3" borderId="8" xfId="0" applyNumberFormat="1" applyFont="1" applyFill="1" applyBorder="1"/>
    <xf numFmtId="0" fontId="4" fillId="3" borderId="10" xfId="0" applyFont="1" applyFill="1" applyBorder="1"/>
    <xf numFmtId="49" fontId="4" fillId="3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/>
    <xf numFmtId="0" fontId="4" fillId="3" borderId="3" xfId="0" applyFont="1" applyFill="1" applyBorder="1"/>
    <xf numFmtId="0" fontId="10" fillId="3" borderId="3" xfId="0" applyFont="1" applyFill="1" applyBorder="1" applyAlignment="1">
      <alignment horizontal="center"/>
    </xf>
    <xf numFmtId="0" fontId="12" fillId="3" borderId="3" xfId="0" applyFont="1" applyFill="1" applyBorder="1"/>
    <xf numFmtId="0" fontId="10" fillId="3" borderId="3" xfId="0" applyFont="1" applyFill="1" applyBorder="1"/>
    <xf numFmtId="0" fontId="7" fillId="0" borderId="0" xfId="0" applyFont="1"/>
    <xf numFmtId="49" fontId="5" fillId="0" borderId="3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ses\GROZIJUMI\2021\1.pielikums_Pamatbudzeta_ienemumi%20_06_20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ceR/AppData/Local/Microsoft/Windows/Temporary%20Internet%20Files/Content.Outlook/9NP31L2W/2_pielikums_pamatbud&#382;eta%20izdevumi_06.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inanses\BUDZETS_2021\BUDZETS_2021\2_pielikums_pamatbud&#382;eta%20izdevumi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2">
          <cell r="E22">
            <v>11382637</v>
          </cell>
        </row>
        <row r="25">
          <cell r="E25">
            <v>2172672</v>
          </cell>
        </row>
        <row r="36">
          <cell r="E36">
            <v>18000</v>
          </cell>
        </row>
        <row r="38">
          <cell r="E38">
            <v>50617</v>
          </cell>
        </row>
        <row r="40">
          <cell r="E40">
            <v>837831</v>
          </cell>
        </row>
        <row r="57">
          <cell r="E57">
            <v>210188</v>
          </cell>
        </row>
        <row r="59">
          <cell r="E59">
            <v>10208059</v>
          </cell>
        </row>
        <row r="78">
          <cell r="E78">
            <v>586542</v>
          </cell>
        </row>
        <row r="84">
          <cell r="E84">
            <v>845159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71">
          <cell r="C71">
            <v>3271282</v>
          </cell>
        </row>
        <row r="90">
          <cell r="C90">
            <v>692871</v>
          </cell>
        </row>
        <row r="146">
          <cell r="C146">
            <v>117185</v>
          </cell>
        </row>
        <row r="273">
          <cell r="C273">
            <v>3742225</v>
          </cell>
        </row>
        <row r="276">
          <cell r="C276">
            <v>81014</v>
          </cell>
        </row>
        <row r="403">
          <cell r="C403">
            <v>2609643</v>
          </cell>
        </row>
        <row r="406">
          <cell r="C406">
            <v>13897896</v>
          </cell>
        </row>
        <row r="553">
          <cell r="C553">
            <v>3852042</v>
          </cell>
        </row>
        <row r="613">
          <cell r="D613">
            <v>15286576</v>
          </cell>
          <cell r="I613">
            <v>5000</v>
          </cell>
          <cell r="J613">
            <v>3367154</v>
          </cell>
          <cell r="K613">
            <v>647150</v>
          </cell>
          <cell r="L613">
            <v>992593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18">
          <cell r="M2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zoomScale="120" zoomScaleNormal="120" workbookViewId="0">
      <selection activeCell="I19" sqref="I19"/>
    </sheetView>
  </sheetViews>
  <sheetFormatPr defaultRowHeight="15" x14ac:dyDescent="0.25"/>
  <cols>
    <col min="1" max="1" width="12.42578125" customWidth="1"/>
    <col min="2" max="2" width="61.28515625" customWidth="1"/>
    <col min="3" max="3" width="14.7109375" customWidth="1"/>
    <col min="6" max="6" width="12.85546875" customWidth="1"/>
  </cols>
  <sheetData>
    <row r="1" spans="1:3" ht="15.75" x14ac:dyDescent="0.25">
      <c r="A1" s="1"/>
      <c r="B1" s="63" t="s">
        <v>69</v>
      </c>
      <c r="C1" s="63"/>
    </row>
    <row r="2" spans="1:3" ht="15.75" x14ac:dyDescent="0.25">
      <c r="A2" s="1"/>
      <c r="B2" s="64" t="s">
        <v>84</v>
      </c>
      <c r="C2" s="64"/>
    </row>
    <row r="3" spans="1:3" ht="15.75" x14ac:dyDescent="0.25">
      <c r="A3" s="1"/>
      <c r="B3" s="65" t="s">
        <v>82</v>
      </c>
      <c r="C3" s="65"/>
    </row>
    <row r="4" spans="1:3" ht="15.75" x14ac:dyDescent="0.25">
      <c r="A4" s="1"/>
      <c r="B4" s="66" t="s">
        <v>0</v>
      </c>
      <c r="C4" s="66"/>
    </row>
    <row r="5" spans="1:3" ht="15.75" x14ac:dyDescent="0.25">
      <c r="A5" s="1"/>
      <c r="B5" s="66" t="s">
        <v>80</v>
      </c>
      <c r="C5" s="66"/>
    </row>
    <row r="6" spans="1:3" ht="12" customHeight="1" x14ac:dyDescent="0.25">
      <c r="A6" s="3"/>
      <c r="B6" s="2" t="s">
        <v>87</v>
      </c>
      <c r="C6" s="2"/>
    </row>
    <row r="7" spans="1:3" ht="15.75" x14ac:dyDescent="0.25">
      <c r="A7" s="60" t="s">
        <v>81</v>
      </c>
      <c r="B7" s="60"/>
      <c r="C7" s="60"/>
    </row>
    <row r="8" spans="1:3" ht="15.75" x14ac:dyDescent="0.25">
      <c r="A8" s="1"/>
      <c r="B8" s="10" t="s">
        <v>70</v>
      </c>
      <c r="C8" s="2"/>
    </row>
    <row r="9" spans="1:3" ht="15.75" x14ac:dyDescent="0.25">
      <c r="A9" s="23" t="s">
        <v>1</v>
      </c>
      <c r="B9" s="4"/>
      <c r="C9" s="61">
        <v>2021</v>
      </c>
    </row>
    <row r="10" spans="1:3" ht="11.25" customHeight="1" x14ac:dyDescent="0.25">
      <c r="A10" s="24" t="s">
        <v>2</v>
      </c>
      <c r="B10" s="25" t="s">
        <v>3</v>
      </c>
      <c r="C10" s="62"/>
    </row>
    <row r="11" spans="1:3" ht="17.25" customHeight="1" x14ac:dyDescent="0.25">
      <c r="A11" s="24" t="s">
        <v>4</v>
      </c>
      <c r="B11" s="5"/>
      <c r="C11" s="42" t="s">
        <v>5</v>
      </c>
    </row>
    <row r="12" spans="1:3" x14ac:dyDescent="0.25">
      <c r="A12" s="49" t="s">
        <v>6</v>
      </c>
      <c r="B12" s="50" t="s">
        <v>7</v>
      </c>
      <c r="C12" s="51">
        <f>C13+C18+C19+C23</f>
        <v>26311705</v>
      </c>
    </row>
    <row r="13" spans="1:3" x14ac:dyDescent="0.25">
      <c r="A13" s="33" t="s">
        <v>8</v>
      </c>
      <c r="B13" s="26" t="s">
        <v>9</v>
      </c>
      <c r="C13" s="48">
        <f>SUM(C14:C17)</f>
        <v>13623926</v>
      </c>
    </row>
    <row r="14" spans="1:3" x14ac:dyDescent="0.25">
      <c r="A14" s="16" t="s">
        <v>10</v>
      </c>
      <c r="B14" s="6" t="s">
        <v>22</v>
      </c>
      <c r="C14" s="6">
        <f>[1]Sheet1!$E$22</f>
        <v>11382637</v>
      </c>
    </row>
    <row r="15" spans="1:3" x14ac:dyDescent="0.25">
      <c r="A15" s="16" t="s">
        <v>11</v>
      </c>
      <c r="B15" s="6" t="s">
        <v>23</v>
      </c>
      <c r="C15" s="6">
        <f>[1]Sheet1!$E$25</f>
        <v>2172672</v>
      </c>
    </row>
    <row r="16" spans="1:3" x14ac:dyDescent="0.25">
      <c r="A16" s="27" t="s">
        <v>25</v>
      </c>
      <c r="B16" s="17" t="s">
        <v>24</v>
      </c>
      <c r="C16" s="6">
        <f>[1]Sheet1!$E$36</f>
        <v>18000</v>
      </c>
    </row>
    <row r="17" spans="1:3" x14ac:dyDescent="0.25">
      <c r="A17" s="27" t="s">
        <v>78</v>
      </c>
      <c r="B17" s="17" t="s">
        <v>79</v>
      </c>
      <c r="C17" s="6">
        <f>[1]Sheet1!$E$38</f>
        <v>50617</v>
      </c>
    </row>
    <row r="18" spans="1:3" x14ac:dyDescent="0.25">
      <c r="A18" s="34" t="s">
        <v>12</v>
      </c>
      <c r="B18" s="35" t="s">
        <v>13</v>
      </c>
      <c r="C18" s="36">
        <f>[1]Sheet1!$E$40</f>
        <v>837831</v>
      </c>
    </row>
    <row r="19" spans="1:3" x14ac:dyDescent="0.25">
      <c r="A19" s="12" t="s">
        <v>15</v>
      </c>
      <c r="B19" s="37" t="s">
        <v>16</v>
      </c>
      <c r="C19" s="18">
        <f>[1]Sheet1!$E$84</f>
        <v>845159</v>
      </c>
    </row>
    <row r="20" spans="1:3" hidden="1" x14ac:dyDescent="0.25">
      <c r="A20" s="38" t="s">
        <v>17</v>
      </c>
      <c r="B20" s="15" t="s">
        <v>18</v>
      </c>
      <c r="C20" s="7">
        <v>518328</v>
      </c>
    </row>
    <row r="21" spans="1:3" hidden="1" x14ac:dyDescent="0.25">
      <c r="A21" s="39"/>
      <c r="B21" s="40" t="s">
        <v>19</v>
      </c>
      <c r="C21" s="9"/>
    </row>
    <row r="22" spans="1:3" hidden="1" x14ac:dyDescent="0.25">
      <c r="A22" s="38" t="s">
        <v>20</v>
      </c>
      <c r="B22" s="15" t="s">
        <v>21</v>
      </c>
      <c r="C22" s="7">
        <v>203079</v>
      </c>
    </row>
    <row r="23" spans="1:3" x14ac:dyDescent="0.25">
      <c r="A23" s="41" t="s">
        <v>26</v>
      </c>
      <c r="B23" s="11" t="s">
        <v>27</v>
      </c>
      <c r="C23" s="8">
        <f>C24+C25+C26</f>
        <v>11004789</v>
      </c>
    </row>
    <row r="24" spans="1:3" x14ac:dyDescent="0.25">
      <c r="A24" s="16" t="s">
        <v>76</v>
      </c>
      <c r="B24" s="15" t="s">
        <v>77</v>
      </c>
      <c r="C24" s="9">
        <f>[1]Sheet1!$E$57</f>
        <v>210188</v>
      </c>
    </row>
    <row r="25" spans="1:3" x14ac:dyDescent="0.25">
      <c r="A25" s="16" t="s">
        <v>28</v>
      </c>
      <c r="B25" s="13" t="s">
        <v>14</v>
      </c>
      <c r="C25" s="14">
        <f>[1]Sheet1!$E$59</f>
        <v>10208059</v>
      </c>
    </row>
    <row r="26" spans="1:3" x14ac:dyDescent="0.25">
      <c r="A26" s="27" t="s">
        <v>29</v>
      </c>
      <c r="B26" s="43" t="s">
        <v>30</v>
      </c>
      <c r="C26" s="44">
        <f>[1]Sheet1!$E$78</f>
        <v>586542</v>
      </c>
    </row>
    <row r="27" spans="1:3" x14ac:dyDescent="0.25">
      <c r="A27" s="52" t="s">
        <v>31</v>
      </c>
      <c r="B27" s="53" t="s">
        <v>63</v>
      </c>
      <c r="C27" s="54">
        <f>C28</f>
        <v>30323694</v>
      </c>
    </row>
    <row r="28" spans="1:3" x14ac:dyDescent="0.25">
      <c r="A28" s="45" t="s">
        <v>32</v>
      </c>
      <c r="B28" s="47" t="s">
        <v>33</v>
      </c>
      <c r="C28" s="46">
        <f>C29+C30+C31+C32+C33+C34+C35+C36+C37</f>
        <v>30323694</v>
      </c>
    </row>
    <row r="29" spans="1:3" x14ac:dyDescent="0.25">
      <c r="A29" s="30" t="s">
        <v>36</v>
      </c>
      <c r="B29" s="20" t="s">
        <v>34</v>
      </c>
      <c r="C29" s="20">
        <f>[2]Sheet1!$C$71</f>
        <v>3271282</v>
      </c>
    </row>
    <row r="30" spans="1:3" x14ac:dyDescent="0.25">
      <c r="A30" s="30" t="s">
        <v>35</v>
      </c>
      <c r="B30" s="20" t="s">
        <v>37</v>
      </c>
      <c r="C30" s="20">
        <f>[2]Sheet1!$C$90</f>
        <v>692871</v>
      </c>
    </row>
    <row r="31" spans="1:3" x14ac:dyDescent="0.25">
      <c r="A31" s="30" t="s">
        <v>38</v>
      </c>
      <c r="B31" s="20" t="s">
        <v>39</v>
      </c>
      <c r="C31" s="59" t="s">
        <v>83</v>
      </c>
    </row>
    <row r="32" spans="1:3" x14ac:dyDescent="0.25">
      <c r="A32" s="30" t="s">
        <v>40</v>
      </c>
      <c r="B32" s="20" t="s">
        <v>41</v>
      </c>
      <c r="C32" s="20">
        <f>[2]Sheet1!$C$146</f>
        <v>117185</v>
      </c>
    </row>
    <row r="33" spans="1:3" x14ac:dyDescent="0.25">
      <c r="A33" s="30" t="s">
        <v>42</v>
      </c>
      <c r="B33" s="20" t="s">
        <v>43</v>
      </c>
      <c r="C33" s="20">
        <f>[2]Sheet1!$C$273</f>
        <v>3742225</v>
      </c>
    </row>
    <row r="34" spans="1:3" x14ac:dyDescent="0.25">
      <c r="A34" s="30" t="s">
        <v>44</v>
      </c>
      <c r="B34" s="20" t="s">
        <v>45</v>
      </c>
      <c r="C34" s="20">
        <f>[2]Sheet1!$C$276</f>
        <v>81014</v>
      </c>
    </row>
    <row r="35" spans="1:3" x14ac:dyDescent="0.25">
      <c r="A35" s="30" t="s">
        <v>47</v>
      </c>
      <c r="B35" s="30" t="s">
        <v>46</v>
      </c>
      <c r="C35" s="20">
        <f>[2]Sheet1!$C$403</f>
        <v>2609643</v>
      </c>
    </row>
    <row r="36" spans="1:3" x14ac:dyDescent="0.25">
      <c r="A36" s="30" t="s">
        <v>48</v>
      </c>
      <c r="B36" s="30" t="s">
        <v>49</v>
      </c>
      <c r="C36" s="20">
        <f>[2]Sheet1!$C$406</f>
        <v>13897896</v>
      </c>
    </row>
    <row r="37" spans="1:3" x14ac:dyDescent="0.25">
      <c r="A37" s="30" t="s">
        <v>50</v>
      </c>
      <c r="B37" s="30" t="s">
        <v>51</v>
      </c>
      <c r="C37" s="20">
        <f>[2]Sheet1!$C$553</f>
        <v>3852042</v>
      </c>
    </row>
    <row r="38" spans="1:3" x14ac:dyDescent="0.25">
      <c r="A38" s="22" t="s">
        <v>52</v>
      </c>
      <c r="B38" s="21" t="s">
        <v>53</v>
      </c>
      <c r="C38" s="19">
        <f>C39+C40+C41+C42+C43+C44+C45+C46</f>
        <v>30323694</v>
      </c>
    </row>
    <row r="39" spans="1:3" x14ac:dyDescent="0.25">
      <c r="A39" s="30" t="s">
        <v>54</v>
      </c>
      <c r="B39" s="30" t="s">
        <v>55</v>
      </c>
      <c r="C39" s="20">
        <f>[2]Sheet1!$D$613</f>
        <v>15286576</v>
      </c>
    </row>
    <row r="40" spans="1:3" x14ac:dyDescent="0.25">
      <c r="A40" s="31">
        <v>2000</v>
      </c>
      <c r="B40" s="20" t="s">
        <v>56</v>
      </c>
      <c r="C40" s="20">
        <v>8771465</v>
      </c>
    </row>
    <row r="41" spans="1:3" x14ac:dyDescent="0.25">
      <c r="A41" s="31">
        <v>3000</v>
      </c>
      <c r="B41" s="20" t="s">
        <v>57</v>
      </c>
      <c r="C41" s="20">
        <v>1253756</v>
      </c>
    </row>
    <row r="42" spans="1:3" x14ac:dyDescent="0.25">
      <c r="A42" s="31">
        <v>4000</v>
      </c>
      <c r="B42" s="20" t="s">
        <v>58</v>
      </c>
      <c r="C42" s="20">
        <f>[2]Sheet1!$I$613</f>
        <v>5000</v>
      </c>
    </row>
    <row r="43" spans="1:3" x14ac:dyDescent="0.25">
      <c r="A43" s="31">
        <v>5000</v>
      </c>
      <c r="B43" s="20" t="s">
        <v>59</v>
      </c>
      <c r="C43" s="20">
        <f>[2]Sheet1!$J$613</f>
        <v>3367154</v>
      </c>
    </row>
    <row r="44" spans="1:3" x14ac:dyDescent="0.25">
      <c r="A44" s="31">
        <v>6000</v>
      </c>
      <c r="B44" s="20" t="s">
        <v>60</v>
      </c>
      <c r="C44" s="20">
        <f>[2]Sheet1!$K$613</f>
        <v>647150</v>
      </c>
    </row>
    <row r="45" spans="1:3" x14ac:dyDescent="0.25">
      <c r="A45" s="31">
        <v>7000</v>
      </c>
      <c r="B45" s="20" t="s">
        <v>27</v>
      </c>
      <c r="C45" s="20">
        <f>[2]Sheet1!$L$613</f>
        <v>992593</v>
      </c>
    </row>
    <row r="46" spans="1:3" x14ac:dyDescent="0.25">
      <c r="A46" s="31">
        <v>8000</v>
      </c>
      <c r="B46" s="20" t="s">
        <v>61</v>
      </c>
      <c r="C46" s="20">
        <f>[3]Sheet1!$M$218</f>
        <v>0</v>
      </c>
    </row>
    <row r="47" spans="1:3" x14ac:dyDescent="0.25">
      <c r="A47" s="28" t="s">
        <v>62</v>
      </c>
      <c r="B47" s="19" t="s">
        <v>68</v>
      </c>
      <c r="C47" s="29">
        <f>C12-C28</f>
        <v>-4011989</v>
      </c>
    </row>
    <row r="48" spans="1:3" ht="15.75" x14ac:dyDescent="0.25">
      <c r="A48" s="55" t="s">
        <v>64</v>
      </c>
      <c r="B48" s="56" t="s">
        <v>74</v>
      </c>
      <c r="C48" s="57">
        <f>C49+C52+C55</f>
        <v>4011989</v>
      </c>
    </row>
    <row r="49" spans="1:7" x14ac:dyDescent="0.25">
      <c r="A49" s="31"/>
      <c r="B49" s="19" t="s">
        <v>73</v>
      </c>
      <c r="C49" s="29">
        <f>C50-C51</f>
        <v>4798174</v>
      </c>
    </row>
    <row r="50" spans="1:7" x14ac:dyDescent="0.25">
      <c r="A50" s="20"/>
      <c r="B50" s="32" t="s">
        <v>65</v>
      </c>
      <c r="C50" s="32">
        <v>5798174</v>
      </c>
    </row>
    <row r="51" spans="1:7" x14ac:dyDescent="0.25">
      <c r="A51" s="20"/>
      <c r="B51" s="32" t="s">
        <v>66</v>
      </c>
      <c r="C51" s="32">
        <v>1000000</v>
      </c>
    </row>
    <row r="52" spans="1:7" x14ac:dyDescent="0.25">
      <c r="A52" s="20"/>
      <c r="B52" s="19" t="s">
        <v>75</v>
      </c>
      <c r="C52" s="29">
        <f>C53+C54</f>
        <v>-522592</v>
      </c>
    </row>
    <row r="53" spans="1:7" x14ac:dyDescent="0.25">
      <c r="A53" s="20"/>
      <c r="B53" s="32" t="s">
        <v>71</v>
      </c>
      <c r="C53" s="32">
        <v>1271862</v>
      </c>
    </row>
    <row r="54" spans="1:7" x14ac:dyDescent="0.25">
      <c r="A54" s="20"/>
      <c r="B54" s="32" t="s">
        <v>72</v>
      </c>
      <c r="C54" s="32">
        <v>-1794454</v>
      </c>
    </row>
    <row r="55" spans="1:7" x14ac:dyDescent="0.25">
      <c r="A55" s="20"/>
      <c r="B55" s="19" t="s">
        <v>67</v>
      </c>
      <c r="C55" s="29">
        <v>-263593</v>
      </c>
      <c r="F55">
        <f>C48+C47</f>
        <v>0</v>
      </c>
      <c r="G55" s="58"/>
    </row>
    <row r="58" spans="1:7" x14ac:dyDescent="0.25">
      <c r="B58" t="s">
        <v>85</v>
      </c>
      <c r="C58" t="s">
        <v>86</v>
      </c>
    </row>
    <row r="59" spans="1:7" x14ac:dyDescent="0.25">
      <c r="C59" s="58"/>
    </row>
  </sheetData>
  <mergeCells count="7">
    <mergeCell ref="A7:C7"/>
    <mergeCell ref="C9:C10"/>
    <mergeCell ref="B1:C1"/>
    <mergeCell ref="B2:C2"/>
    <mergeCell ref="B3:C3"/>
    <mergeCell ref="B4:C4"/>
    <mergeCell ref="B5:C5"/>
  </mergeCells>
  <pageMargins left="0.74803149606299213" right="0.15748031496062992" top="0.98425196850393704" bottom="0.98425196850393704" header="0.51181102362204722" footer="0.51181102362204722"/>
  <pageSetup paperSize="9" scale="9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Kalniņa</dc:creator>
  <cp:lastModifiedBy>Dace Riterfelte</cp:lastModifiedBy>
  <cp:lastPrinted>2021-06-21T06:02:40Z</cp:lastPrinted>
  <dcterms:created xsi:type="dcterms:W3CDTF">2017-02-16T08:07:43Z</dcterms:created>
  <dcterms:modified xsi:type="dcterms:W3CDTF">2021-06-30T07:31:42Z</dcterms:modified>
</cp:coreProperties>
</file>