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s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RitaB\Desktop\APV.30.01\"/>
    </mc:Choice>
  </mc:AlternateContent>
  <xr:revisionPtr revIDLastSave="0" documentId="8_{ED0A1F4B-FC81-4350-BD88-2BFA27270104}" xr6:coauthVersionLast="47" xr6:coauthVersionMax="47" xr10:uidLastSave="{00000000-0000-0000-0000-000000000000}"/>
  <bookViews>
    <workbookView xWindow="2340" yWindow="2340" windowWidth="21615" windowHeight="12735" xr2:uid="{00000000-000D-0000-FFFF-FFFF00000000}"/>
  </bookViews>
  <sheets>
    <sheet name="Investīciju plāns" sheetId="6" r:id="rId1"/>
    <sheet name="Investīcijas ZPR" sheetId="8" r:id="rId2"/>
  </sheets>
  <definedNames>
    <definedName name="_xlnm.Print_Area" localSheetId="1">'Investīcijas ZPR'!#REF!</definedName>
    <definedName name="_xlnm.Print_Area" localSheetId="0">'Investīciju plāns'!#REF!</definedName>
    <definedName name="_xlnm.Print_Titles" localSheetId="0">'Investīciju plāns'!#REF!</definedName>
  </definedNames>
  <calcPr calcId="191029"/>
</workbook>
</file>

<file path=xl/calcChain.xml><?xml version="1.0" encoding="utf-8"?>
<calcChain xmlns="http://schemas.openxmlformats.org/spreadsheetml/2006/main">
  <c r="H35" i="8" l="1"/>
  <c r="H66" i="6"/>
  <c r="H65" i="6"/>
  <c r="H64" i="6"/>
  <c r="H63" i="6"/>
  <c r="H62" i="6"/>
  <c r="P52" i="6"/>
  <c r="H45" i="6"/>
  <c r="H44" i="6"/>
  <c r="H43" i="6"/>
  <c r="H42" i="6"/>
  <c r="H41" i="6"/>
  <c r="H40" i="6"/>
  <c r="H37" i="6"/>
  <c r="H36" i="6"/>
  <c r="H35" i="6"/>
  <c r="O34" i="6"/>
  <c r="O30" i="6"/>
  <c r="H28" i="6"/>
  <c r="P26" i="6"/>
  <c r="O26" i="6"/>
  <c r="O24" i="6"/>
  <c r="H23" i="6"/>
  <c r="Q22" i="6"/>
  <c r="P22" i="6"/>
  <c r="H18" i="6"/>
  <c r="H17" i="6"/>
  <c r="H13" i="6"/>
  <c r="H10" i="6"/>
  <c r="H9" i="6"/>
  <c r="H6" i="6"/>
  <c r="P5" i="6"/>
  <c r="O5" i="6"/>
  <c r="H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tc={F36AF636-11D9-49D1-AC52-CAD85AD98DBA}</author>
  </authors>
  <commentList>
    <comment ref="R96" authorId="0" shapeId="0" xr:uid="{18604CA0-A21A-49AA-BEF0-D62F3BB580E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SIA "DOBELES ŪDENS" finansējums</t>
        </r>
      </text>
    </comment>
  </commentList>
</comments>
</file>

<file path=xl/sharedStrings.xml><?xml version="1.0" encoding="utf-8"?>
<sst xmlns="http://schemas.openxmlformats.org/spreadsheetml/2006/main" count="1292" uniqueCount="659">
  <si>
    <t>Projekta nosaukums</t>
  </si>
  <si>
    <t>Vidēja termiņa prioritāte</t>
  </si>
  <si>
    <t>Stratēģiskā atbilstība</t>
  </si>
  <si>
    <t>Indikatīvā summa (EUR)</t>
  </si>
  <si>
    <t>Uzdevums</t>
  </si>
  <si>
    <t>Papildinātība ar citiem projektiem (projekta Nr.)</t>
  </si>
  <si>
    <t>ESI fondu un cits ārējais finansējums</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</si>
  <si>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</si>
  <si>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</si>
  <si>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</si>
  <si>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</si>
  <si>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</si>
  <si>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</si>
  <si>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</si>
  <si>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</si>
  <si>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Realizācijā</t>
  </si>
  <si>
    <t>VTP2</t>
  </si>
  <si>
    <t>VTP3</t>
  </si>
  <si>
    <t>Projekta statuss informācijas sniegšanas brīdī (plānots/sagatavošanā; realizācijā; pabeigts)</t>
  </si>
  <si>
    <t>Projekta partneri</t>
  </si>
  <si>
    <t>Atbildīgie par projekta īstenošanu</t>
  </si>
  <si>
    <t>Augstkalnes pag.</t>
  </si>
  <si>
    <t>Gājēju tilta izbūve  Augstkalnē</t>
  </si>
  <si>
    <t>Plānots</t>
  </si>
  <si>
    <t>Novads</t>
  </si>
  <si>
    <t>Annenieku pag.</t>
  </si>
  <si>
    <t>Dobele</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</si>
  <si>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</si>
  <si>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</si>
  <si>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</si>
  <si>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</si>
  <si>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Jaunbērzes kultūras nama pārbūves būvprojekta izstrāde</t>
  </si>
  <si>
    <t>Jaunbērzes pag.</t>
  </si>
  <si>
    <t>Attīstības un plānošanas nodaļa</t>
  </si>
  <si>
    <t>Uzvaras ielas (posmā no Viestura ielas līdz Brīvības ielai) Dobelē pārbūve</t>
  </si>
  <si>
    <t>Auce</t>
  </si>
  <si>
    <t>Citi komentāri</t>
  </si>
  <si>
    <t>VTP1</t>
  </si>
  <si>
    <t>RV1</t>
  </si>
  <si>
    <t>RV4</t>
  </si>
  <si>
    <t>RV7</t>
  </si>
  <si>
    <t>RV5</t>
  </si>
  <si>
    <t>RV6</t>
  </si>
  <si>
    <t>RV12</t>
  </si>
  <si>
    <t>RV9</t>
  </si>
  <si>
    <t>U23</t>
  </si>
  <si>
    <t>U1</t>
  </si>
  <si>
    <t>U10</t>
  </si>
  <si>
    <t>U38</t>
  </si>
  <si>
    <t>RV15</t>
  </si>
  <si>
    <t>U14</t>
  </si>
  <si>
    <t>U13</t>
  </si>
  <si>
    <t>RV11</t>
  </si>
  <si>
    <t>U29</t>
  </si>
  <si>
    <t>RV14</t>
  </si>
  <si>
    <t>RV16</t>
  </si>
  <si>
    <t>U37</t>
  </si>
  <si>
    <t>U40</t>
  </si>
  <si>
    <t>Nr. p.k.</t>
  </si>
  <si>
    <t xml:space="preserve">Cits finansējums </t>
  </si>
  <si>
    <t>Tērvetes pag.</t>
  </si>
  <si>
    <t>Bēnes pag.</t>
  </si>
  <si>
    <t>Īstenošanas teritorija (pilsēta, pagasts, novads)</t>
  </si>
  <si>
    <t>Energoefektivitātes paaugstināšana Jaunbērzes kultūras namā, Ceriņu ielā 2, Jaunbērzes pagastā, Dobeles novadā</t>
  </si>
  <si>
    <t>Bērzes pag.</t>
  </si>
  <si>
    <t>Sociālais dienests</t>
  </si>
  <si>
    <t>SIA "DOBELES ŪDENS"</t>
  </si>
  <si>
    <t>Pašvaldība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</si>
  <si>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</si>
  <si>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</si>
  <si>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</si>
  <si>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</si>
  <si>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</si>
  <si>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</si>
  <si>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</si>
  <si>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</si>
  <si>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</si>
  <si>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</si>
  <si>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</si>
  <si>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</si>
  <si>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</si>
  <si>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</si>
  <si>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</si>
  <si>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</si>
  <si>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</si>
  <si>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</si>
  <si>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</si>
  <si>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</si>
  <si>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</si>
  <si>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</si>
  <si>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</si>
  <si>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</si>
  <si>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</si>
  <si>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</si>
  <si>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</si>
  <si>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</si>
  <si>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</si>
  <si>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</si>
  <si>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</si>
  <si>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</si>
  <si>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</si>
  <si>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</si>
  <si>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</si>
  <si>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</si>
  <si>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</si>
  <si>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</si>
  <si>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</si>
  <si>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</si>
  <si>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</si>
  <si>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</si>
  <si>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</si>
  <si>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Pārbūvētas bijušā kinoteātra telpas,  pielāgojot tās Dobeles Jaunatnes iniciatīvu un veselības centra darbībai.</t>
  </si>
  <si>
    <t xml:space="preserve">Izbūvēts gājēju tilts pār Svētes upi  uz rakstnieka - novadnieka Roberta Sēļa taku. </t>
  </si>
  <si>
    <t>Paplašināta ūdenssaimniecības un kanalizācijas sistēma Auces aglomerācijas robežās.</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</si>
  <si>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</si>
  <si>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</si>
  <si>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</si>
  <si>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</si>
  <si>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</si>
  <si>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</si>
  <si>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</si>
  <si>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</si>
  <si>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</si>
  <si>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</si>
  <si>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</si>
  <si>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</si>
  <si>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</si>
  <si>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</si>
  <si>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</si>
  <si>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</si>
  <si>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</si>
  <si>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</si>
  <si>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</si>
  <si>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</si>
  <si>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</si>
  <si>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</si>
  <si>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</si>
  <si>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</si>
  <si>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</si>
  <si>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</si>
  <si>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</si>
  <si>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</si>
  <si>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</si>
  <si>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</si>
  <si>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</si>
  <si>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</si>
  <si>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</si>
  <si>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</si>
  <si>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</si>
  <si>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</si>
  <si>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</si>
  <si>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</si>
  <si>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</si>
  <si>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</si>
  <si>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</si>
  <si>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</si>
  <si>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</si>
  <si>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</si>
  <si>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</si>
  <si>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</si>
  <si>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</si>
  <si>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</si>
  <si>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</si>
  <si>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</si>
  <si>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</si>
  <si>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</si>
  <si>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</si>
  <si>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</si>
  <si>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</si>
  <si>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</si>
  <si>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</si>
  <si>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</si>
  <si>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</si>
  <si>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</si>
  <si>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</si>
  <si>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</si>
  <si>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</si>
  <si>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</si>
  <si>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</si>
  <si>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</si>
  <si>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</si>
  <si>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</si>
  <si>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</si>
  <si>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</si>
  <si>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</si>
  <si>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</si>
  <si>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</si>
  <si>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</si>
  <si>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</si>
  <si>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</si>
  <si>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</si>
  <si>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</si>
  <si>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</si>
  <si>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</si>
  <si>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</si>
  <si>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</si>
  <si>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</si>
  <si>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</si>
  <si>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</si>
  <si>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</si>
  <si>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</si>
  <si>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</si>
  <si>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</si>
  <si>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</si>
  <si>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</si>
  <si>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</si>
  <si>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</si>
  <si>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</si>
  <si>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</si>
  <si>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</si>
  <si>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</si>
  <si>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</si>
  <si>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</si>
  <si>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</si>
  <si>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</si>
  <si>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</si>
  <si>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</si>
  <si>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</si>
  <si>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</si>
  <si>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</si>
  <si>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</si>
  <si>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</si>
  <si>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</si>
  <si>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</si>
  <si>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</si>
  <si>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</si>
  <si>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</si>
  <si>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</si>
  <si>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</si>
  <si>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</si>
  <si>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</si>
  <si>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</si>
  <si>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</si>
  <si>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</si>
  <si>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</si>
  <si>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</si>
  <si>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</si>
  <si>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</si>
  <si>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</si>
  <si>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</si>
  <si>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</si>
  <si>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</si>
  <si>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</si>
  <si>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</si>
  <si>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</si>
  <si>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</si>
  <si>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</si>
  <si>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</si>
  <si>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</si>
  <si>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</si>
  <si>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</si>
  <si>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</si>
  <si>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</si>
  <si>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</si>
  <si>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</si>
  <si>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</si>
  <si>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</si>
  <si>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</si>
  <si>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</si>
  <si>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</si>
  <si>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</si>
  <si>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</si>
  <si>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</si>
  <si>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</si>
  <si>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</si>
  <si>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</si>
  <si>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</si>
  <si>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</si>
  <si>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</si>
  <si>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</si>
  <si>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</si>
  <si>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</si>
  <si>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</si>
  <si>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</si>
  <si>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</si>
  <si>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</si>
  <si>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</si>
  <si>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</si>
  <si>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</si>
  <si>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</si>
  <si>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</si>
  <si>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</si>
  <si>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</si>
  <si>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</si>
  <si>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</si>
  <si>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</si>
  <si>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</si>
  <si>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</si>
  <si>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</si>
  <si>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</si>
  <si>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</si>
  <si>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</si>
  <si>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</si>
  <si>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</si>
  <si>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</si>
  <si>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</si>
  <si>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</si>
  <si>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</si>
  <si>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</si>
  <si>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</si>
  <si>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</si>
  <si>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</si>
  <si>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</si>
  <si>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</si>
  <si>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</si>
  <si>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</si>
  <si>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Atbilstība SAM/citas programmas</t>
  </si>
  <si>
    <t>LEADER</t>
  </si>
  <si>
    <t>SIA "Auces komunālie pakalpojumi"</t>
  </si>
  <si>
    <t>ES Kohēzijas fonds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</si>
  <si>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</si>
  <si>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</si>
  <si>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</si>
  <si>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</si>
  <si>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</si>
  <si>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</si>
  <si>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</si>
  <si>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</si>
  <si>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</si>
  <si>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</si>
  <si>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</si>
  <si>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</si>
  <si>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</si>
  <si>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</si>
  <si>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</si>
  <si>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</si>
  <si>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</si>
  <si>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 xml:space="preserve">Pārbūvētas NAI, slāpekļa (N) un fosfora (P) savienojumu redukcijai, atbilstošas koncentrācijas iekārtas uzstādīšana. </t>
  </si>
  <si>
    <t xml:space="preserve">Sulfātu samazināšanas iekārtas uzstādīšana ūdens sagatavošanas stacijā Akāciju ciemā </t>
  </si>
  <si>
    <t>Videi draudzīga transporta izmantošana  ūdensaimniecības pakalpojumu sniegšanā</t>
  </si>
  <si>
    <t xml:space="preserve">VTP3 </t>
  </si>
  <si>
    <t>SIA "Komunālie pakalpojumi"</t>
  </si>
  <si>
    <t>Atkritumu šķirošanas (BNA, tekstils, vieglais iepakojums, stikls) sistēmas ieviešana un konteineru iegāde</t>
  </si>
  <si>
    <t>Pilna kompleksa atkritumu šķirošanas ieviešana Dobeles novada teritorijā.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</si>
  <si>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</si>
  <si>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</si>
  <si>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</si>
  <si>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</si>
  <si>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</si>
  <si>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</si>
  <si>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</si>
  <si>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</si>
  <si>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</si>
  <si>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</si>
  <si>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</si>
  <si>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U34/U37</t>
  </si>
  <si>
    <t>RV14/RV15</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</si>
  <si>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</si>
  <si>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</si>
  <si>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</si>
  <si>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</si>
  <si>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</si>
  <si>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</si>
  <si>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</si>
  <si>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</si>
  <si>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 aktivitāte ES fondu investīcijas REACT-EU finansējumam</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</si>
  <si>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</si>
  <si>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</si>
  <si>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</si>
  <si>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Ēkas, Brīvības iela 7, Dobelē siltināšana</t>
  </si>
  <si>
    <t>Dobeles pag.</t>
  </si>
  <si>
    <t>Bikstu pag.</t>
  </si>
  <si>
    <t>Sporta pārvalde</t>
  </si>
  <si>
    <t>Kultūras pārvalde</t>
  </si>
  <si>
    <t>Bēnes pag.pārv.</t>
  </si>
  <si>
    <t xml:space="preserve">Saimnieciskās kanalizācijas tīklu izbūve Kroņaucē, Tērvetes pagastā </t>
  </si>
  <si>
    <t>Ģimenes atbalsta centra "Lejasstrazdi" energoefektivitātes uzlabošana</t>
  </si>
  <si>
    <t xml:space="preserve">Saimnieciskās kanalizācijas attīrīšanas iekārtu izbūve Sanatorijas ciemā </t>
  </si>
  <si>
    <t>Uzlabota un paplašināta ūdenssaimniecības un kanalizācijas sistēma Bēnes pagastā.</t>
  </si>
  <si>
    <t>Pašvaldības policija</t>
  </si>
  <si>
    <t>Auces pils.pārv., Tērvetes pag. pārv.</t>
  </si>
  <si>
    <t>Tērvetes pag.pārv.</t>
  </si>
  <si>
    <t xml:space="preserve">Augstkalnes pag.pārv. </t>
  </si>
  <si>
    <t>RC "Tērvete" infrastruktūras uzlabošana</t>
  </si>
  <si>
    <t>U2</t>
  </si>
  <si>
    <t>U41</t>
  </si>
  <si>
    <t>U16</t>
  </si>
  <si>
    <t>Gājēju celiņa izbūve gar valsts autocļu P103 "Dobele-Bauska" no tilta pār Tērvetes upi līdz Krasta ielai</t>
  </si>
  <si>
    <t>U8/U24</t>
  </si>
  <si>
    <t>VTP1/VTP3</t>
  </si>
  <si>
    <t>Komunālo pakalpojumu pārvaldības digitalizācija novadā</t>
  </si>
  <si>
    <t>Komunālo pakalpojumu sniedzēji</t>
  </si>
  <si>
    <t>Interreg Latvijas-Lietuvas pārrobežu programma 2021.-2027.gadam</t>
  </si>
  <si>
    <t>Atkritumu apsaimniekošanas pilnveidošana Auces pilsētā un Tērvetes pagastā</t>
  </si>
  <si>
    <t>Rekreācijas zonu attīstība novadā</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</si>
  <si>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</si>
  <si>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</si>
  <si>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</si>
  <si>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Tērvetes pag.pārv./ Īles pag.pārv.</t>
  </si>
  <si>
    <t>Veikta Dobeles stadiona pārbūves 3.kārta, atjaunots ledus laukums stadiona teritorijā.</t>
  </si>
  <si>
    <t>Nodrošināta vides pieejamība personām ar funkcionāliem traucējumiem (vizuālās informācijas uzlabojumi, kāpņu pacēlāju vai pandusu ierīkošana, automātisko durvju uzstādīšana u.c.).</t>
  </si>
  <si>
    <t>Tērvetes pagasta Sanatorijas ciemā izbūvētas saimnieciskās kanalizācijas attīrīšanas iekārtas.</t>
  </si>
  <si>
    <t>Saimnieciskās kanalizācijas tīklu izbūve Kroņaucē, Tērvetes pagastā.</t>
  </si>
  <si>
    <t>Izbūvēts gājēju celiņš (370 m) Tērvetes pagastā gar autoceļu P103 no tilta pār Tērvetes upi līdz Krasta ielai.</t>
  </si>
  <si>
    <t>Zaļās teritorijas (blakus Auces veloparkam) starp dzelzceļu un Auces vidusskolu labiekārtošana (celiņu ierīkošana, soliņu uzstādīšana, apgaismojuma izbūve).</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</si>
  <si>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</si>
  <si>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</si>
  <si>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</si>
  <si>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</si>
  <si>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 xml:space="preserve">Pilnībā / daļēji atjaunota RC "Tērvete" ēkas fasāde. </t>
  </si>
  <si>
    <t xml:space="preserve">RC "Tērvete" ēkas fasādes atjaunošana </t>
  </si>
  <si>
    <t>Finansējums valsts kultūras pieminekļiem</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</si>
  <si>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</si>
  <si>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Centralizētās kanalizācijas izbūve Aucē</t>
  </si>
  <si>
    <t xml:space="preserve">Auces pils.pārv.
SIA "Auces komunālie pakalpojumi" </t>
  </si>
  <si>
    <t>Kanalizācijas sistēmas remonts Aucē, pilsētas centrālajā laukumā</t>
  </si>
  <si>
    <t>Elektropieslēguma un elektrosadalnes izbūve Tērvetes pagastā</t>
  </si>
  <si>
    <t>Ūdenssaimniecības inženiertīklu sakārtošana Tērvetes, Augstkalnes un Bukaišu pagastā</t>
  </si>
  <si>
    <t>Ieguldījums DŪ pamatkapitālā</t>
  </si>
  <si>
    <t>Vecauces pag.</t>
  </si>
  <si>
    <t>Multifunkcionāla atpūtas laukuma izveide pie Auces vidusskolas</t>
  </si>
  <si>
    <t>Modernizēta apkures sistēma un inženiertīkli.
Ūdensdziedniecības nodaļas attīstība.
Klientu istabiņu modernizācija.
Palīgēku-šķūņa un lapenes-atjaunošana.</t>
  </si>
  <si>
    <t xml:space="preserve">Novada mūzikas skolu pārrobežu sadarbības un kapacitātes stiprināšana </t>
  </si>
  <si>
    <t xml:space="preserve">Pils teritorijas attīstība, iekļaujot mūsdienīgus digitālizētus risinājumus </t>
  </si>
  <si>
    <t>Jaunakmene (Lietuva)</t>
  </si>
  <si>
    <t>INTERREG LAT-LIT</t>
  </si>
  <si>
    <t>Pils dārza teritorijas labiekārtošana (celiņi, apgaismojums, soliņi), gājēju tiltiņa pār Bērzes upi izbūve, pieredzes apmaiņas braucieni kultūras un tūrisma speciālistiem, apmācības tūrisma produktu satura veidošanā un digitalizācijā, pils dārza svētku rīkošana.</t>
  </si>
  <si>
    <t>Dobeles Mūzikas skola
Auces Mūzikas skola
Jaunakmene (Lietuva)</t>
  </si>
  <si>
    <t>Integrēta publisko interaktīvo dārzu attīstība Baltijas jūras reģionā</t>
  </si>
  <si>
    <t>INTERREG Baltijas jūras reģions</t>
  </si>
  <si>
    <t>Pamatojoties uz vietējo bioloģisko daudzveidību Krasta ielas masīva Bērzes upes kreisajā krastā attīstīta zaļā zona, izstrādāta integrēta sistēma mērķtiecīgai publisku interaktīvu dārzu izveidei, sadarbībā ar zinātnieku institūcijām izstrādātas vadlīnijas, izveidoti virtuālie paraugdārzi, izveidota informācijas apmaiņas platforma.</t>
  </si>
  <si>
    <t>Dārzkopības institūts
Zemgales plānošanas reģions
Lietuvas partneri
Igaunijas partneri
Vidzemes augstskola</t>
  </si>
  <si>
    <t>Atbalsta pasākumi mājokļa vides pielāgošanai personām ar funkcionēšanas ierobežojumiem</t>
  </si>
  <si>
    <t>4.3.1.3. atbalsta pasākums "Sociāli mazaizsargātām personām"</t>
  </si>
  <si>
    <t xml:space="preserve">Projektā plānota Sociālā dienesta struktūrvienības Dienas centra "Baltā māja" teritorijas labiekārtošana ( bruģēšana, lapenes un žoga izbūve, apgaismojuma ierīkošana, rotaļu aprīkojuma uzstādīšana). 
</t>
  </si>
  <si>
    <t xml:space="preserve">Projektā plānota saules paneļu sistēmas uzstādīšana elektroenerģijas ražošanai pašpatēriņam SAC Tērvete, pašvaldību ēku izvērtēšana enerģijas patēriņa samazināšanas pasākumu ieviešanai, aplikācijas- datu platformas integrēšana pašvaldības pilota ēkās.  
</t>
  </si>
  <si>
    <t>Elektropieslēguma izbūve Tērvetes viduslaiku pilsdrupām (t.sk. projektēšana, būvdarbi, arheoloģiskā uzraudzība).
Elektrosadalnes izbūve Tērvetes estrādē (t. sk., projektēšana+būvdarbi).</t>
  </si>
  <si>
    <t>Organizētas pedagogu meistarklases,  skolēnu festivāli, tematiskie koncerti, iegādāti mūzikas instrumenti.</t>
  </si>
  <si>
    <t xml:space="preserve">Veikti ieguldījumi SIA "DOBELES ŪDENS" darbības uzsākšanai Tērvetes, Augstkalnes un Bukaišu pagastā. </t>
  </si>
  <si>
    <t>Izbūvēta centralizētā kanalizācija Aucē Oskara Kalpaka ielā, t.sk, veikta projektēšana un būvdarbi.</t>
  </si>
  <si>
    <t>Veikts kanalizācijas sistēmas remonts Aucs pilsētas centrālajā laukumā.</t>
  </si>
  <si>
    <t>Bezemisiju transporta līdzekļa iegāde izglītojamo mobilitātes un skolu tīkla sasniedzamības nodrošināšanai Dobeles novadā</t>
  </si>
  <si>
    <t xml:space="preserve">Bezemisiju tansportlīdzekļa- elektriskā skolas autobusa iegāde.
Bezemisiju transportlīdzekļa uzlādes iekārtas iegāde un infrastruktūras izveide.
Ar fosīlās izcelsmes degvielu darbināma transportlīdzekļa (SETRA S309HD, reģ.Nr. ET 1400) utilizēšana.
</t>
  </si>
  <si>
    <t xml:space="preserve">Sociālo vai īres mājokļu atjaunošana vai jauna būvniecība </t>
  </si>
  <si>
    <t>Sociālo mājokļu atjaunošana vai jaunu būvniecība, ņemot vērā rindu uz dzīvokļiem pašvaldībā.</t>
  </si>
  <si>
    <t>U34</t>
  </si>
  <si>
    <t>RV1/RV8</t>
  </si>
  <si>
    <t>U2/U21</t>
  </si>
  <si>
    <t>VTP3/VTP1</t>
  </si>
  <si>
    <t>RV14/RV8</t>
  </si>
  <si>
    <t>U33/U21</t>
  </si>
  <si>
    <t>Lielauces pag./
Vītiņu pag./
Ukru pag./
Īles pag./
Krimūnu pag.</t>
  </si>
  <si>
    <t>Dobele/
Auce</t>
  </si>
  <si>
    <t>Dobele/
Bēnes pag.</t>
  </si>
  <si>
    <t>Auce/
Tērvetes pag.</t>
  </si>
  <si>
    <t>Dobele/
Tērvetes pag./
Īles pag.</t>
  </si>
  <si>
    <t>Tērvetes pag./
Augstkalnes pag./
Bukaišu pag.</t>
  </si>
  <si>
    <t>Sabiedrības drošības uzlabošanas /LATLIT  projekts "Pārrobežu sadarbība sabiedrisko pakalpojumu drošības un efektivitātes uzlabošanai"</t>
  </si>
  <si>
    <t xml:space="preserve">Kompleksu tūrisma produktu un pakalpojumu piedāvājumu veidošana, veicinot klasteru attīstību Zemgales reģionā. </t>
  </si>
  <si>
    <t xml:space="preserve">Labiekārtota Dobeles Livonijas ordeņa pils kompleksa teritorija uzņēmējdarbības attīstīšanai amatniecības jomā. 
Izbūvēta elektrība uz Tēvetes viduslaiku pilsdrupām, nodrošinot apgaismojumu teritorijā un uzlabojot pasākumu rīkošanas iespējas.
Labiekārtota Spārnu pilskalna teritorija. </t>
  </si>
  <si>
    <t>1.2.1.3.i. investīcija</t>
  </si>
  <si>
    <t>Veikta ĢAC ēkas energoefektivitātes uzlabošana, t.sk,. apkures sistēmas sakārtošana</t>
  </si>
  <si>
    <t>ES Atveseļošanas un noturības mehānisms, 3.1.1.6.i. investīcija</t>
  </si>
  <si>
    <t>Izveidotas un labiekārtotas pastaigu takas Dobeles Ķestermežā gar Bērzes upes abiem krastiem.
Izveidota veselības taka gar Bēnes ezera piekrasti.</t>
  </si>
  <si>
    <t>PIUAC</t>
  </si>
  <si>
    <t xml:space="preserve">Saules paneļu sistēmas izbūve Tērvetes SAC /Interreg BSR projekts </t>
  </si>
  <si>
    <t>Valsts Zivju fonds</t>
  </si>
  <si>
    <t xml:space="preserve">Zivju resursu atjaunošana novada ūdenstipēs </t>
  </si>
  <si>
    <t>Tērvetes pag./
Bikstu pag./
Naudītes pag./
Dobeles pag.</t>
  </si>
  <si>
    <t>Dobeles Amatu māja/
Anīkšķu Mākslas inkubators (Lietuva)</t>
  </si>
  <si>
    <t>Amatniecība kā radošā tūrisma ekonomiskā potenciāla veicinātājs</t>
  </si>
  <si>
    <t>Uzlabota Dobeles Amatu mājas infrastruktūra. Iegādāts aprīkojums izstāžu zālei, iekārtotas divu amatnieku darbnīas (keramiķa un rotkaļa). Ortanizētas teorētiskās apmācības un radošās darbnīcas. Pilsētvidē uzstādīti interaktīvie stendi.</t>
  </si>
  <si>
    <t>SAM 5.1.1.3.</t>
  </si>
  <si>
    <t>Būvvalde/Infrastruktūras nodaļa</t>
  </si>
  <si>
    <t>Dobeles pilsētas publiskās ārtelpas attīstība</t>
  </si>
  <si>
    <t>Infrastruktūras nodaļa</t>
  </si>
  <si>
    <t>VSIA "Latvijas Valsts ceļi"</t>
  </si>
  <si>
    <t>Apgaismojuma izbūve gājēju un velosipēdu ceļam gar valsts reģionālo autoceļu P97 Jelgava-Dobele-Annenieki posmā no Dobeles līdz pagriezienam uz Miltiņiem</t>
  </si>
  <si>
    <t xml:space="preserve">Izbūvēts apgaismojums gar VSIA "Latvijas Valsts ceļi" jaunizbūvēto gējēju un velosipēdu ceļu gar gar valsts reģionālo autoceļu P97 Jelgava-Dobele-Annenieki posmā no 27,20 km līdz 30,20 km (no Dobeles līdz pagriezienam uz Miltiņiem). </t>
  </si>
  <si>
    <t>Dobeles novada attīstības programma 2021. - 2027. gadam, INVESTĪCIJU PLĀNS 2024. - 2026. GADAM</t>
  </si>
  <si>
    <t>Infrastruktūras nodaļa /DJIVC, Izglītības pārvalde</t>
  </si>
  <si>
    <t>Infrastruktūras nodaļa/ĢAC "Lejasstazdi"</t>
  </si>
  <si>
    <t>Uzvaras ielas un ar to saistīto inženiertehnisko komunikāciju pārbūve Dobelē posmā no Viestura ielas līdz Brīvības ielai.</t>
  </si>
  <si>
    <t>Dobeles stadiona pārbūve II kārta</t>
  </si>
  <si>
    <t>Veikta Dobeles stadiona pārbūves 2.kārta, t.sk. stadiona ēkas Tērvetes ielā 1 infrastruktūras sakārtošana.</t>
  </si>
  <si>
    <t>Infrastruktūras nodaļa/ Jaunbērzes pag.pārv.</t>
  </si>
  <si>
    <t>Infrastruktūras  nodaļa/ Jaunbērzes pag.pārv.</t>
  </si>
  <si>
    <t>Infrastruktūras nodaļa/ Tērvetes pag.pārv.</t>
  </si>
  <si>
    <t>Infrastruktūras nodaļa/PIUAC</t>
  </si>
  <si>
    <t>SAM 2.2.2.1.</t>
  </si>
  <si>
    <t xml:space="preserve">SAC Tērvete
</t>
  </si>
  <si>
    <t>ES Atveseļošanas un noturības mehānisms, 3.1.2.1.i investīcija</t>
  </si>
  <si>
    <t>SAM 6.1.1.3.</t>
  </si>
  <si>
    <t>Sadarbībā ar Lietuvas pilsētas (Šauļi) pašvaldību sabiedrības drošības un civilās aizsardzības nodrošināšanai  iegādāties aprīkojumu pašvaldības policijas vajadzībām (specializētais transports).</t>
  </si>
  <si>
    <t>U10/U11</t>
  </si>
  <si>
    <t>RV3/RV9</t>
  </si>
  <si>
    <t>Sociālais dienests/Lielauces, Vītiņu, Ukru, Īles un Krimūnu pag.pārv.</t>
  </si>
  <si>
    <t>U15</t>
  </si>
  <si>
    <t>U16/U17</t>
  </si>
  <si>
    <t>Ielaisti zivju mazuļi Tērvetes ūdenskrātuvē, Zebrus ezerā, Apguldes un Gaurata ezerā.</t>
  </si>
  <si>
    <t>Uzņēmējdarbībai nepieciešamās publiskās infrastruktūras attīstība Dobeles pilsētā
(Elektrības ielas pārbūve (0,492 km) Dobeles pilsētā)</t>
  </si>
  <si>
    <t>Jaunās ielas pārbūve Dobeles pilsētā</t>
  </si>
  <si>
    <t>Projekta mērķis: attīstīt publisko ārtelpu Dobeles pilsētā, uzlabojot dzīves vides kvalitāti un palielinot sabiedrības drošību.
Veicot teritorijas labiekārtošanas darbus, laukuma centrālā daļa tiks veidota kā skvērs ar vides dizaina objektu "Nameja gredzens", dizaina soliem, mūsdienīgiem apstādījumiem, ūdenscaurlaidīgu bruģa segumu gan ietvēs, celiņos, piebraucamajos ceļos un automašīnu stāvvietās. Projekta rezultātā pilsētas iedzīvotājiem un viesiem tiks attīstīta gājēju kustībai nepieciešamā infrastruktūra, radīta moderna, kvalitatīva, droša, estētiski pievilcīga dzīves un atpūtas vide, kur droši pārvietoties, atpūsties, skatīt tēlnieka veidotos vides objektus.
Projekta rezultātā tiks atjaunotas publiska teritorija pilsētvidē - 8670 m2 platībā
Vienā objektā  ERAF/KF ieguldījumu rezultātā tiks nodrošināta vides un informācijas pieejamība. 
Tiks organizēts konsultatīva rakstura pasākums par būvētās vides, IT risinājumu, IT tehnoloģiju piekļūstamību personām ar dažādiem funkcionāliem traucējumiem.</t>
  </si>
  <si>
    <t>ZREA, Igaunija, Polija</t>
  </si>
  <si>
    <t>INTERREG  Baltijas jūras reģiona programma 2021.-2027. gadam</t>
  </si>
  <si>
    <t>Enerģētikas plāni un kopienas ceļā uz enerģētikas demokrātiju zaļai pārejai ("Enercracy")</t>
  </si>
  <si>
    <t>Izstrādāts Dobeles novada ilgtspējīgas enerģētikas un klimata rīcības plāns, pieredzes apmaiņa un apmācības projekta sadarbības partneru speciālistiem.</t>
  </si>
  <si>
    <t>U38/U39</t>
  </si>
  <si>
    <t>Infrastruktūras un mācību vides pilnveide kvalitatīvas izglītības īstenošanai Bērzupes pamatskolā</t>
  </si>
  <si>
    <t>Veselības veicināšanas un slimību profilakses pasākumu īstenošana Dobeles novadā</t>
  </si>
  <si>
    <t>U12</t>
  </si>
  <si>
    <t>Sporta pārvalde, DJIVC, Sociālais dienests, Izglītības pārvalde, biedrības</t>
  </si>
  <si>
    <t>SAM 4.1.2., pasākums 4.1.2.2. "Veselības veicināšanas un slimību profilakses pasākumu īstenošana vietējai sabiedrībai"</t>
  </si>
  <si>
    <t>Projekta mērķis ir uzlabot vienlīdzīgu un savlaicīgu pieejamību veselības veicināšanas un slimību profilakses pakalpojumiem, nodrošinot vietējā mēroga veselības veicināšanas un slimību profilakses pasākumus. 
Projekta ietvaros plānota vingrošana senioriem, nūjošanas pasākumi, veloorientēšanās, nometnes trūcīgiem un maznodrošinātiem, sākumskolas vecuma bērniem, atbalsta grupas piederīgiem, kuru ģimenēs ir bērni un pieaugušie ar FT, izglītojošas nodarbības skolās traumatisma mazināšanai, Bēbīšu skola, ģimeņu sporta svētki, veselības pārbaudes stendi.</t>
  </si>
  <si>
    <t>Sabiedrības drošības sistēmas attīstība pašvaldībās</t>
  </si>
  <si>
    <t>Sagatavošanā</t>
  </si>
  <si>
    <t>SAM 5.1.1.
5.1.1.4. pasākums</t>
  </si>
  <si>
    <t>Projekta mērķis - uzlabot un pilnveidot sabiedrības drošību pašvaldībās, izmantojot inovatīvus gaisa telpas un satiksmes drošības uzraudzības risinājumus.
Projekta īstenošanas rezultātā izveidota pašvaldību gaisa telpas uzraudzības sistēma, attīstīti pašvaldības videonovērošanas tīkli (t.sk. mobilie videonovērošanas risinājumi), ieviesta satiksmes drošības uzraudzības sistēma, uzlabota sabiedrības drošība.</t>
  </si>
  <si>
    <t>Jelgavas valstspilsētas pašvaldība,
Bauskas novada pašvaldība,
Jēkabpils novada pašvaldība,
Pašvaldības policija</t>
  </si>
  <si>
    <t>Aprīkojuma iegāde zivju resursu aizsardzības pasākumu nodrošināšanai Dobeles novadā</t>
  </si>
  <si>
    <t>Atjaunotas skolas ēku atsevišķas mācību telpas, gaiteņi, sanitārie mezgli, nomainīts apkures katls, izbūvēts multifunkcionāls sporta laukums, iegādāts aprīkojums.</t>
  </si>
  <si>
    <t>Notekūdeņu un to dūņu apsaimniekošanas sistēmas attīstība attīrīšanas iekārtās “Krīgeri” Dobeles aglomerācijā</t>
  </si>
  <si>
    <t>Uzlabota ūdenssaimniecības pakalpojumu efektivitāte, nodrošinot atbilstošas infrastruktūras jaudu, uzstādītas jaunas, efektīvākas notekūdeņu dūņu atūdeņošanas un apstrādes iekārtas, veikta attīrīto notekūdeņu izvada pārbūve, nodrošināts siltumnīcefektu gāzu emisiju samazinājums Dobeles aglomerācijā.</t>
  </si>
  <si>
    <t xml:space="preserve">Iegādāta motorlaiva ar aprīkojumu, laivas piekabe, aukstumu un mitrumu aizturošs spectērps, planšetdatori zivju resursu un ūdeņu kontrolei un pārvaldībai Dobeles novada pašvaldības policijas vajadzībām.
</t>
  </si>
  <si>
    <t>Uzņēmējdarbības publiskās infrastruktūras attīstība Dobeles novadā (Riekstiņu ceļa pārbūve Bikstu pagastā)</t>
  </si>
  <si>
    <t>SAM 5.1.1.1.</t>
  </si>
  <si>
    <t xml:space="preserve">Pārbūvēts pašvaldības autoceļa Nr. 5411 “Riekstiņu ceļš” Bikstu pagastā posms ~ 0,6 km garumā, tādējādi attīstot uzņēmējdarbības publisko infrastruktūru, palielinot privāto investīciju apjomu Dobeles pilsētas funkcionālajā teritorijā Bikstu pagastā, veicot ieguldījumus uzņēmējdarbības attīstībai Bikstu pagastā, kā arī mazinot sociālekonomiskās sekas Dobeles novadā. Projekta ieviešanas rezultātā plānotie iznākuma rādītāji – 3 komersanti, kas gūst labumu no attīstītās publiskās infrastruktūras, nodrošināts darba algu fonda pieaugums privātajos komersantos 127 500 EUR apmērā un veiktas privātās nefinanšu investīcijas nemateriālajos ieguldījumos 170 000 EUR apmērā </t>
  </si>
  <si>
    <t>Kvadracikla iegāde zivju resursu aizsardzības pasākumu nodrošināšanai Dobeles novadā</t>
  </si>
  <si>
    <t xml:space="preserve">Pašvaldības policijas vajadzībām zivju resursu un ūdeņu kontroles nodrošināšanai iegādāts kvadracikls. 
</t>
  </si>
  <si>
    <t>Dobeles novada individuālais plāns digitālā darba ar jaunatni sistēmas attīstībai</t>
  </si>
  <si>
    <t>Attīstības un plānošanas nodaļa
DJIVC</t>
  </si>
  <si>
    <t>Veiktas digitālo prasmju apmācības-praktiskās darbnīcas jaunatnes darbiniekiem un jauniešiem. 
DJIVC  iegādātas digitālās iekārtas un rīki (1 interaktīvā siena+abonements, 4 virtuālās brilles ar 4 aplikācijām katra+abonements, 1 sietspiede+xtool lāzeris, 4 3D pildspalvas).
 Organizēti pasākumi, aktivitātes, radošās darbnīcas “Izzini digi rīkus” (katrā aktivitātē tiks izmantota kāda no iegādātajām iekārtām vai rīkiem, lai iepazīstinātu jauniešus ar jauno piedāvājumu, aktivitātes visās DJIVC Jauniešu mājās).
Organizēts digitālās labbūtības – Digi detox pasākums ar āra piedzīvojuma aktivitātēm (action bound, geocaching, foto orientēšanās uzdevumi).</t>
  </si>
  <si>
    <t>maksājumi 2025.gadā</t>
  </si>
  <si>
    <t>Dobeles novada PII infrastruktūras uzlabošana un teritorijas labiekārtošana</t>
  </si>
  <si>
    <t>Izpilde 2024</t>
  </si>
  <si>
    <t>Izpilde 2025</t>
  </si>
  <si>
    <t>Izpilde 2026</t>
  </si>
  <si>
    <t>Dobeles novada vispārizglītojošo skolu infrastruktūras sakārtošana</t>
  </si>
  <si>
    <t>Sakārtota novada PII infrastruktūra un labiekārtota PII teritorija.</t>
  </si>
  <si>
    <t>Dobele 
Annenieku pag.
Auce
Augstkalnes pag.
Auru pag.
Bēnes pag.
Krimūnu pag.
Jaunbērzes pag.
Tērvetes pag.
Vecauces pag.</t>
  </si>
  <si>
    <t xml:space="preserve">Dobele 
Annenieku pag.
Auce
Augstkalnes pag.
Auru pag.
Bēnes pag.
Jaunbērzes pag.
Penkules pag.
Tērvetes pag.
</t>
  </si>
  <si>
    <t>Sporta infrastruktūras sakārtošana Dobeles novadā</t>
  </si>
  <si>
    <t>PII "Vecauce" energoefektivitātes paaugstināšana</t>
  </si>
  <si>
    <t>RV1
RV12
RV15</t>
  </si>
  <si>
    <t>U1
U29
U37</t>
  </si>
  <si>
    <t>Uzlabota Vecauces PII "Vecauce" ēkas energoefektivitāte</t>
  </si>
  <si>
    <t xml:space="preserve">Izglītības pārvalde/
Novada PII </t>
  </si>
  <si>
    <t>Infrastruktūras nodaļa/
Izglītības pārvalde/
novada izglītības iestādes/
DJIVC</t>
  </si>
  <si>
    <t>Izglītības pārvalde/</t>
  </si>
  <si>
    <t>novada izglītības iestādes/</t>
  </si>
  <si>
    <t>Infrastruktūras nodaļa/
Izglītības pārvalde/
PII "Vecauce"</t>
  </si>
  <si>
    <t>U1
U2
U7
U28
U29
U37
U38</t>
  </si>
  <si>
    <t>Dobele
Annenieku pag.
Bēnes pag.
Naudītes pag.
Penkules pag.
Tērvetes pag.
Vītiņu pag.</t>
  </si>
  <si>
    <t>Sakārtota sporta infrastruktūra gan iekštelpu, gan ārtelpu</t>
  </si>
  <si>
    <t>Dobeles olimpisko sporta veidu centra izbūves III kārta</t>
  </si>
  <si>
    <t>Dobeles novada Kultūras pārvaldes pārziņā esošo iestāžu infrastruktūras sakārtošana</t>
  </si>
  <si>
    <t>VTP1
VTP3</t>
  </si>
  <si>
    <t>RV3
RV14</t>
  </si>
  <si>
    <t>U8
U9
U33</t>
  </si>
  <si>
    <t>Dobele 
Annenieku pag.
Auce
Augstkalnes pag.
Auru pag.
Bēnes pag.
Bērzes pag.
Bikstu pag.
Bukaišu pag.
Dobeles pag.
Īles pag.
Krimūnu pag.
Lielauces pag.
Jaunbērzes pag.
Naudītes pag.
Penkules pag.
Tērvetes pag.
Ukru pag.
Vecauces pag.
Vītiņu pag.
Zebrenes pag.</t>
  </si>
  <si>
    <t>Veikta novada kultūras un tautas namu infrastruktūras sakārtošana, brīvdabas estrāžu sakārtošana. 
Sakārtota novada bibliotēku infrastruktūra un novadpētniecības muzeja infrastruktūra</t>
  </si>
  <si>
    <t>Pabeigts</t>
  </si>
  <si>
    <t>Dobeles novada Sociālā dienesta struktūrvienību infrastruktūras sakārtošana</t>
  </si>
  <si>
    <t>U38
U41</t>
  </si>
  <si>
    <t>RV15
RV16</t>
  </si>
  <si>
    <t>Dobele
Dobeles pag.
Auce</t>
  </si>
  <si>
    <t>Sakārtota Dobeles novada Sociālā dienesta struktūrvienību infrastruktūra</t>
  </si>
  <si>
    <t>Pašvaldības administrācijas ēku un pagastu pārvalžu ēku infrastruktūras sakārtošana</t>
  </si>
  <si>
    <t>Veikti pašvaldības administrācijas ēku infrastruktūras uzlabošanas darbi. Dobeles pilsētā un Auces pilsētā. Veikti pagasta pārvalžu ēku infrastruktūras uzlabošanas darbi.</t>
  </si>
  <si>
    <t>Pagastu pārvaldes</t>
  </si>
  <si>
    <t>Projekta īstenošana arī 2027. gadā (maksājums 73599 EUR)</t>
  </si>
  <si>
    <t>Veikti dažādi novada publisko teritoriju labiekārtošanas darbi (Lielā talka, novada robežzīmes, vidi degradējošo graustu nojaukšana, ūdenstilpņu attīrīšana u.c.)</t>
  </si>
  <si>
    <t>Publisko teritoriju labiekārtošana un pilnveidošana novada teritorijā</t>
  </si>
  <si>
    <t>Noslēgts līgums ar CFLA</t>
  </si>
  <si>
    <t>NVO</t>
  </si>
  <si>
    <t>Satiksmes infrastruktūras pilveidošana novadā, veicot pašvaldības ielu un ceļu pārbūves darbus</t>
  </si>
  <si>
    <t>VK aizņēmums</t>
  </si>
  <si>
    <t>Baznīcas ielas pārbūve Dobeles pilsētā</t>
  </si>
  <si>
    <t>Veikta Jaunās ielas Dobelē pārbūves būvprojekta izstrāde, veikti ielas pārbūves darbi, nodrošināta autoruzraudzība un būvuzraudzība būvniecības laikā</t>
  </si>
  <si>
    <t>Veikta Baznīcas ielas Dobelē pārbūve, nodrošināta autoruzraudzība un būvuzraudzība būvniecības laikā</t>
  </si>
  <si>
    <t>Satiksmes infrastruktūras pilveidošana novadā, veicot pašvaldības ielu un ceļu dubulto virsmas apstrādi</t>
  </si>
  <si>
    <t>Veikti pašvaldības ielu un ceļu pārbūves darbi, izvērtējot prioritāri nepieciešamos darbus</t>
  </si>
  <si>
    <t>Veikta pašvaldības ielu un ceļu dubultā virsmas apstrāde, izvērtējot prioritāri nepieciešamos darbus</t>
  </si>
  <si>
    <t>Satiksmes infrastruktūras pilveidošana novadā, veicot pašvaldības ielu un ceļu seguma atjaunošanas darbus</t>
  </si>
  <si>
    <t>Veikta pašvaldības ielu un ceļu segumu atjaunošana, izvērtējot prioritāri nepieciešamos darbus</t>
  </si>
  <si>
    <t>Gājēju un velo satiksmes infrastruktūras attīstība</t>
  </si>
  <si>
    <t>Gājēju celiņa izbūve Jelgavas ielā Aucē (posmā no Oskara Kalpaka ielas līdz Bēnes ielai)</t>
  </si>
  <si>
    <t>Izbūvēts gājēju celiņš Aucē Jelgavas ielā posmā no Oskara Kalpaka ielas līdz Bēnes ielai (veikti būvdarbi, nodrošināta autoruzraudzība un būvuzraudzība)</t>
  </si>
  <si>
    <t>Novadā izbūvēti gājēju celiņi, nodrošinot gājējiem ērtu un drošu pārvietošanos, uzlabojot satiksmes drošību</t>
  </si>
  <si>
    <t>Veikta novada tiltu atjaunošana un pārbūve</t>
  </si>
  <si>
    <t>Publisko laukumu un stāvvietu pārbūve, atjaunošana</t>
  </si>
  <si>
    <t>Atjaunoti un pārbūvēti novada publiskie laukumi, autostāvvietas</t>
  </si>
  <si>
    <t>Inženiertehniskās infrastruktūras sakārtošana, izbūvējot un renovējot lietus ūdens kanalizācijas infrastruktūru</t>
  </si>
  <si>
    <t>Izbūvētas drenāžas, virszemes ūdeņu novadīšanas sistēmas, tīrīti novadgrāvji, sakoptas caurtekas u.c. darbi</t>
  </si>
  <si>
    <t>U39</t>
  </si>
  <si>
    <t>Novadā atjaunotas un sakārtotas meliorācijas sistēmas</t>
  </si>
  <si>
    <t>UKT inženiertehnisko tīklu izbūve, sakārtošana, modernizācija Dobeles novadā</t>
  </si>
  <si>
    <t>Veikti UKT sistēmas remontdarbi, izbūves darbi</t>
  </si>
  <si>
    <t>SIA "Dobeles ūdens"
SIA "Auces komunālie pakalpojumi"</t>
  </si>
  <si>
    <t>Ieguldījums pašvaldības kapitālsabiedrību pamatkapitālā</t>
  </si>
  <si>
    <t>Ielu apgaismojuma izbūve, infrastruktūras sakārtošana un tīklu uzturēšana Dobeles novadā</t>
  </si>
  <si>
    <t>Veikti elektromontāžas darbi, palielinātas slodzes, izbūvēts ielu un teritoriju apgaismojums, veikti atjaunošanas un remontdarbi u.c.</t>
  </si>
  <si>
    <t>PIUAC/TIC</t>
  </si>
  <si>
    <t>SAM 2.2.2.</t>
  </si>
  <si>
    <t xml:space="preserve">Liepu ielas posma pārbūve no Zaļās ielas līdz Meža prospektam Dobelē, Dobeles novadā </t>
  </si>
  <si>
    <t>Veikta Liepu ielas (posmā no Zaļās ielas līdz Meža prospektam) būvprojekta izstrāde, būvniecība, autoruzraudzība</t>
  </si>
  <si>
    <t>Dobeles novada pašvaldības policijas infrastruktūras uzlabošana</t>
  </si>
  <si>
    <t>Pašvaldības polcija</t>
  </si>
  <si>
    <t>Auru pag.
Augstkalnes pag.
Bukaišu pag.
Penkules pag.
Tērvetes pag.</t>
  </si>
  <si>
    <t xml:space="preserve">Notekūdeņu attīrīšanas iekārtu pārbūve </t>
  </si>
  <si>
    <t>Jaunu dziļurbumu izveide un esošā urbuma tamponēšana dzeramā ūdens sagatavošanas stacijā ”Pīlēni”</t>
  </si>
  <si>
    <t>Auru pag.
Krimūnu pag.
Naudītes pag.
Tērvetes pag.</t>
  </si>
  <si>
    <t xml:space="preserve">Izveidoti dziļurbumi, nodrošinot uzlabojumus dzeramā ūdens kvalitātes nodrošināšanai. </t>
  </si>
  <si>
    <t>Augstkalnes pag.
Bērzes pag.
Bukaišu pag.
Krimūnu pag.</t>
  </si>
  <si>
    <t>Uzstādītas iekārtas UAS, veikti uzlabojumi dzeramā ūdens kvalitātes nodrošināšanai.</t>
  </si>
  <si>
    <t>Kanalizācijas ārējo inženiertīklu sakārtošana</t>
  </si>
  <si>
    <t>Auru pag.
Augstkalnes pag.
Dobele
Bukaišu pag.
Tērvetes pag.</t>
  </si>
  <si>
    <t xml:space="preserve">Pārbūvēti kanalizācijas ārējie inženiertīkli </t>
  </si>
  <si>
    <t>Augstkalnes pag.
Bukaišu pag.
Dobele
Tērvetes pag.</t>
  </si>
  <si>
    <t xml:space="preserve">Ūdensapgādes ārējo inženiertīklu paplašināšana un sakārtošana </t>
  </si>
  <si>
    <t>Pārbūvēti un izbūvēti ūdensapgādes ārējie inženiertīkli</t>
  </si>
  <si>
    <t>Ūdensapgādes un kanalizācijas sistēmas atjaunošana un paplašināšana Auces aglomerācijā</t>
  </si>
  <si>
    <t>Auce
Vītiņu pag.
Vecauces pag.</t>
  </si>
  <si>
    <t>Tehnikas iegāde SIA "Komunālie pakalpojumi" darbības nodrošināšanai</t>
  </si>
  <si>
    <t>RV14
RV15</t>
  </si>
  <si>
    <t>U30
U33</t>
  </si>
  <si>
    <t xml:space="preserve">Iegādāta tehnika zaļo zonu uzturēšanas darbiem, ielu un ceļu uzturēšanas darbiem, šķiroto atkritumu pārvadāšanai
</t>
  </si>
  <si>
    <t>Dobele
Tērvetes pag.</t>
  </si>
  <si>
    <t>Uzstādītas atjaunojamo energoresursu (AER) izmantojošo elektroenerģiju ražojošas iekārtas.</t>
  </si>
  <si>
    <t>Atjaunojamos energoresursus (AER) izmantojošo elektroenerģiju ražojošo iekārtu iegāde, uzstādīšana un ieregulēšana notekūdeņu attīrīšanas sistēmā SIA "Dobeles ūdens" darbības zonā teritorijās</t>
  </si>
  <si>
    <t>Atjaunojamos energoresursus (AER) izmantojošo elektroenerģiju ražojošo iekārtu iegāde, uzstādīšana un ieregulēšana notekūdeņu attīrīšanas sistēmās un  ūdensapgādes sistēmās SIA "Auces komunālie pakalpojumi" darbības zonas teritorijās</t>
  </si>
  <si>
    <t>Notekūdeņu attīrīšanas ietaisēm un ūdensapgādes sistēmām iegādāts, uzstādīts un ieregulēts atjaunojamo energoresursu (AER) izmantojošo elektroenerģiju ražojošas iekārtas.</t>
  </si>
  <si>
    <t xml:space="preserve">Pašvaldības policijas kvalitatīva darba nodrošināšanai iegādāti speciāli policijas vajadzībām aprīkoti divi operatīvie transportlīdzekļi
</t>
  </si>
  <si>
    <t>VK aizņēmums, daļa veikta 2023. gadā</t>
  </si>
  <si>
    <t>7 mājokļu vides pielāgošana personām ar funkcionēšanas ierobežojumiem.</t>
  </si>
  <si>
    <t>Izglītības pārvalde/
Dobeles 1.vsk.</t>
  </si>
  <si>
    <t>Sakārtota un uzlabota novada vispārizglītojošo mācību iestāžu infrastruktūra.</t>
  </si>
  <si>
    <t>Pašvaldības īpašumā, valdījumā esošo tiltu pārbūve</t>
  </si>
  <si>
    <t>Teritorijas labiekārtošana pie Sociālā dienesta struktūrvienības Dienas centra "Baltā māja", Miera ielā 16, Aucē</t>
  </si>
  <si>
    <t>Pamatlīdzekļu iegāde pamatkapitāla veidošanai Dobeles novada Izglītības pārvaldei</t>
  </si>
  <si>
    <t>RV8</t>
  </si>
  <si>
    <t>U19
U20</t>
  </si>
  <si>
    <t>Stiprināta pārvaldība, kapacitāte, modernizēts tehniskais nodrošinājums un aprīkojums</t>
  </si>
  <si>
    <t>Izglītības pārvalde</t>
  </si>
  <si>
    <t>RV6
RV8</t>
  </si>
  <si>
    <t>U14
U19
U20</t>
  </si>
  <si>
    <t>SAC "Tērvete"</t>
  </si>
  <si>
    <t>Pamatlīdzekļu iegāde pamatkapitāla veidošanai Dobeles novada Sociālajam dienestam</t>
  </si>
  <si>
    <t>Tērvete</t>
  </si>
  <si>
    <t>Pamatlīdzekļu iegāde pamatkapitāla veidošanai Dobeles novada pašvaldības administrācijai un pārvaldībai</t>
  </si>
  <si>
    <t>Administrācija
Pagastu pārvaldes</t>
  </si>
  <si>
    <t>Pamatlīdzekļu iegāde pamatkapitāla veidošanai Dobeles novada Kultūras pārvaldei un Sporta pārvaldei</t>
  </si>
  <si>
    <t>RV3
RV4
RV8</t>
  </si>
  <si>
    <t>U9
U10
U19
U20</t>
  </si>
  <si>
    <t>Kultūras pārvalde
Sporta pārvalde</t>
  </si>
  <si>
    <t>Dobeles 1.vidusskolas atjaunošana un pārbūve, Dobelē Dzirnavu ielā 2</t>
  </si>
  <si>
    <t>Veikta skolas telpu atjaunošana, pārbūvēti inženiertīkli.
Skolas ēkas pārbūve (paplašināts ēdināšanas bloks un sporta zēles ģērbtuvju bloks), atjaunota ēkas fasāde un labiekārtota skolas teritorija, izbūvēts apgaismojums.</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</si>
  <si>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family val="2"/>
        <charset val="186"/>
      </rPr>
      <t>s</t>
    </r>
    <r>
      <rPr>
        <sz val="11"/>
        <color theme="1"/>
        <rFont val="Ebrima"/>
        <family val="2"/>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</si>
  <si>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r>
      <t>Vides pieejamības nodrošināšanas pasākumi pašvaldības Sociālā dienesta Lielauces, Vītiņu, Ukru, Īles un</t>
    </r>
    <r>
      <rPr>
        <sz val="11"/>
        <color rgb="FFFF0000"/>
        <rFont val="Ebrima"/>
        <family val="2"/>
        <charset val="186"/>
      </rPr>
      <t xml:space="preserve"> </t>
    </r>
    <r>
      <rPr>
        <sz val="11"/>
        <rFont val="Ebrima"/>
        <family val="2"/>
        <charset val="186"/>
      </rPr>
      <t>Krimūnu</t>
    </r>
    <r>
      <rPr>
        <sz val="11"/>
        <color theme="1"/>
        <rFont val="Ebrima"/>
        <family val="2"/>
        <charset val="186"/>
      </rPr>
      <t xml:space="preserve"> klientu apkalpošanas punktos </t>
    </r>
  </si>
  <si>
    <r>
      <t xml:space="preserve"> Ielai pieguļošajās teritorijās darbojas vieni no lielākajiem novada uzņēmumiem: SIA "TENACHEM" un SIA "TENAX", pakalpojuma sniedzējs - pašapkalpošanās auto mazgātuve, A/S Sadales tīkls, kā arī atrodas daudzdzīvokļu dzīvojamā māja.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SIA "TENACHEM" ielas tiešā tuvumā plāno paplašināt savu darbību - uzbūvēt jaunu noliktavu, tam sekojoši administrācijas ēku. Ielai piegulošas ir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
Projektā tiks sasniegti rezultatīvie rādītāji:
* </t>
    </r>
    <r>
      <rPr>
        <sz val="11"/>
        <rFont val="Ebrima"/>
        <family val="2"/>
        <charset val="186"/>
      </rPr>
      <t>9 komersantu izveidotas darba vietas,
* piesaistītas privātās nefinanšu investīcijas 1 milj. EUR apmērā,
* no attīstītās publiskās infrastruktūras labumu gūst 2 komersanti.</t>
    </r>
  </si>
  <si>
    <t>2022.gadā izstrādāts būvprojekts</t>
  </si>
  <si>
    <t>Pamatlīdzekļu iegāde pamatkapitāla veidošanai Dobeles novadaSAC "Tērvete"</t>
  </si>
  <si>
    <r>
      <t>Sabiedrību izglītojošā vides centra izveide  Stacijas ielā 5, Dobelē</t>
    </r>
    <r>
      <rPr>
        <i/>
        <sz val="11"/>
        <rFont val="Ebrima"/>
        <family val="2"/>
        <charset val="186"/>
      </rPr>
      <t xml:space="preserve"> </t>
    </r>
    <r>
      <rPr>
        <sz val="11"/>
        <rFont val="Ebrima"/>
        <family val="2"/>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</si>
  <si>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rFont val="Ebrima"/>
        <family val="2"/>
        <charset val="186"/>
      </rPr>
      <t xml:space="preserve">ūdens resursu izmantošana, aprite, notekūdeņi u.t.) </t>
    </r>
    <r>
      <rPr>
        <sz val="11"/>
        <rFont val="Ebrima"/>
        <family val="2"/>
        <charset val="186"/>
      </rPr>
      <t xml:space="preserve">izglītojošo  semināru organizēšanai.                                                                                                    2.posms Vēsturiskās ekspozījas (ūdens ieguve, ūdensapgāde u.tt. novadā) izveide, uzturēšana 3.posms  Skolēnu, studentu un ekskursantu grupu apmeklējumu organizēšana.   </t>
    </r>
  </si>
  <si>
    <r>
      <t>Sasniedzamie rezultāti - reģionālā ietekme, sociāli ekonomiskā ietekme, ietekmes uz vidi samazinājums</t>
    </r>
    <r>
      <rPr>
        <sz val="10"/>
        <color theme="1"/>
        <rFont val="Ebrima"/>
        <family val="2"/>
        <charset val="186"/>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</si>
  <si>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family val="2"/>
        <charset val="186"/>
      </rPr>
      <t>Ne</t>
    </r>
    <r>
      <rPr>
        <sz val="10"/>
        <color theme="1"/>
        <rFont val="Ebrima"/>
        <family val="2"/>
        <charset val="186"/>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family val="2"/>
        <charset val="186"/>
      </rPr>
      <t xml:space="preserve">Tērvetes/Augstkalnes </t>
    </r>
    <r>
      <rPr>
        <sz val="10"/>
        <color theme="1"/>
        <rFont val="Ebrima"/>
        <family val="2"/>
        <charset val="186"/>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</si>
  <si>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family val="2"/>
        <charset val="186"/>
      </rPr>
      <t>Dobeles novada teritorijā</t>
    </r>
  </si>
  <si>
    <r>
      <t>Ūdens resursu apsaimniekošana 
tūrisma attīstībai Dobeles novadā (</t>
    </r>
    <r>
      <rPr>
        <sz val="10"/>
        <rFont val="Ebrima"/>
        <family val="2"/>
        <charset val="186"/>
      </rPr>
      <t>tikai krastu tīrīšana)</t>
    </r>
  </si>
  <si>
    <r>
      <t>Kultūrvēsturiskā mantojuma saglabāšana novada teritorijā, investīciju piesaiste objektu saglabāšanai, atjaunošanai un restaurācijai.</t>
    </r>
    <r>
      <rPr>
        <sz val="10"/>
        <color rgb="FFFF0000"/>
        <rFont val="Ebrima"/>
        <family val="2"/>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</si>
</sst>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Arial"/>
      <family val="2"/>
    </font>
    <font>
      <b/>
      <sz val="11"/>
      <color theme="0"/>
      <name val="Calibri"/>
      <family val="2"/>
      <charset val="186"/>
      <scheme val="minor"/>
    </font>
    <font>
      <sz val="12"/>
      <name val="Calibri"/>
      <family val="2"/>
      <charset val="186"/>
    </font>
    <font>
      <sz val="12"/>
      <name val="Calibri"/>
      <family val="2"/>
      <charset val="186"/>
      <scheme val="minor"/>
    </font>
    <font>
      <sz val="11"/>
      <name val="Calibri"/>
      <family val="2"/>
      <charset val="186"/>
      <scheme val="minor"/>
    </font>
    <font>
      <b/>
      <sz val="11"/>
      <name val="Calibri"/>
      <family val="2"/>
      <charset val="186"/>
      <scheme val="minor"/>
    </font>
    <font>
      <b/>
      <sz val="16"/>
      <color theme="1"/>
      <name val="Ebrima"/>
      <family val="2"/>
      <charset val="186"/>
    </font>
    <font>
      <sz val="11"/>
      <color theme="1"/>
      <name val="Ebrima"/>
      <family val="2"/>
      <charset val="186"/>
    </font>
    <font>
      <b/>
      <sz val="11"/>
      <color theme="1"/>
      <name val="Ebrima"/>
      <family val="2"/>
      <charset val="186"/>
    </font>
    <font>
      <b/>
      <sz val="11"/>
      <color rgb="FF7030A0"/>
      <name val="Ebrima"/>
      <family val="2"/>
      <charset val="186"/>
    </font>
    <font>
      <b/>
      <sz val="11"/>
      <name val="Ebrima"/>
      <family val="2"/>
      <charset val="186"/>
    </font>
    <font>
      <sz val="11"/>
      <color rgb="FF7030A0"/>
      <name val="Ebrima"/>
      <family val="2"/>
      <charset val="186"/>
    </font>
    <font>
      <sz val="11"/>
      <name val="Ebrima"/>
      <family val="2"/>
      <charset val="186"/>
    </font>
    <font>
      <sz val="12"/>
      <color theme="1"/>
      <name val="Ebrima"/>
      <family val="2"/>
      <charset val="186"/>
    </font>
    <font>
      <sz val="11"/>
      <color rgb="FFFF0000"/>
      <name val="Ebrima"/>
      <family val="2"/>
      <charset val="186"/>
    </font>
    <font>
      <sz val="12"/>
      <name val="Ebrima"/>
      <family val="2"/>
      <charset val="186"/>
    </font>
    <font>
      <i/>
      <sz val="11"/>
      <name val="Ebrima"/>
      <family val="2"/>
      <charset val="186"/>
    </font>
    <font>
      <b/>
      <sz val="10"/>
      <color theme="1"/>
      <name val="Ebrima"/>
      <family val="2"/>
      <charset val="186"/>
    </font>
    <font>
      <b/>
      <sz val="10"/>
      <color rgb="FF000000"/>
      <name val="Ebrima"/>
      <family val="2"/>
      <charset val="186"/>
    </font>
    <font>
      <sz val="10"/>
      <color theme="1"/>
      <name val="Ebrima"/>
      <family val="2"/>
      <charset val="186"/>
    </font>
    <font>
      <sz val="10"/>
      <name val="Ebrima"/>
      <family val="2"/>
      <charset val="186"/>
    </font>
    <font>
      <sz val="10"/>
      <color rgb="FF00B050"/>
      <name val="Ebrima"/>
      <family val="2"/>
      <charset val="186"/>
    </font>
    <font>
      <sz val="10"/>
      <color rgb="FF000000"/>
      <name val="Ebrima"/>
      <family val="2"/>
      <charset val="186"/>
    </font>
    <font>
      <sz val="10"/>
      <color rgb="FFFF0000"/>
      <name val="Ebrima"/>
      <family val="2"/>
      <charset val="186"/>
    </font>
    <font>
      <sz val="11"/>
      <color theme="1"/>
      <name val="Calibri"/>
      <family val="2"/>
      <scheme val="minor"/>
    </font>
  </fonts>
  <fills count="19">
    <fill>
      <patternFill patternType="none"/>
    </fill>
    <fill>
      <patternFill patternType="gray125"/>
    </fill>
    <fill>
      <patternFill patternType="solid">
        <fgColor rgb="FFA5A5A5"/>
        <bgColor indexed="64"/>
      </patternFill>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tint="-0.34995574816125979"/>
        <bgColor indexed="64"/>
      </patternFill>
    </fill>
    <fill>
      <patternFill patternType="solid">
        <fgColor theme="0"/>
        <bgColor indexed="64"/>
      </patternFill>
    </fill>
    <fill>
      <patternFill patternType="solid">
        <fgColor rgb="FFFFFFCC"/>
        <bgColor indexed="64"/>
      </patternFill>
    </fill>
    <fill>
      <patternFill patternType="solid">
        <fgColor theme="8" tint="0.79995117038483843"/>
        <bgColor indexed="64"/>
      </patternFill>
    </fill>
    <fill>
      <patternFill patternType="solid">
        <fgColor theme="8" tint="0.59996337778862885"/>
        <bgColor indexed="64"/>
      </patternFill>
    </fill>
    <fill>
      <patternFill patternType="solid">
        <fgColor theme="0"/>
        <bgColor indexed="64"/>
      </patternFill>
    </fill>
    <fill>
      <patternFill patternType="solid">
        <fgColor rgb="FFF2F2F2"/>
        <bgColor indexed="64"/>
      </patternFill>
    </fill>
    <fill>
      <patternFill patternType="solid">
        <fgColor theme="0"/>
        <bgColor indexed="64"/>
      </patternFill>
    </fill>
    <fill>
      <patternFill patternType="solid">
        <fgColor theme="0"/>
        <bgColor indexed="64"/>
      </patternFill>
    </fill>
    <fill>
      <patternFill patternType="solid">
        <fgColor theme="0"/>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9" fontId="25" fillId="0" borderId="0" applyFont="0" applyFill="0" applyBorder="0" applyAlignment="0" applyProtection="0"/>
    <xf numFmtId="0" fontId="2" fillId="2" borderId="1" applyNumberFormat="0" applyAlignment="0" applyProtection="0"/>
  </cellStyleXfs>
  <cellXfs count="236">
    <xf numFmtId="0" fontId="0" fillId="0" borderId="0" xfId="0"/>
    <xf numFmtId="0" fontId="0" fillId="0" borderId="2" xfId="0" applyBorder="1"/>
    <xf numFmtId="0" fontId="0" fillId="0" borderId="2" xfId="0" applyBorder="1" applyAlignment="1">
      <alignment vertical="top"/>
    </xf>
    <xf numFmtId="0" fontId="0" fillId="0" borderId="0" xfId="0" applyAlignment="1">
      <alignment wrapText="1"/>
    </xf>
    <xf numFmtId="0" fontId="0" fillId="0" borderId="2" xfId="0" applyBorder="1" applyAlignment="1">
      <alignment wrapText="1"/>
    </xf>
    <xf numFmtId="0" fontId="3" fillId="0" borderId="0" xfId="0" applyFont="1" applyAlignment="1">
      <alignment vertical="center"/>
    </xf>
    <xf numFmtId="0" fontId="4" fillId="0" borderId="0" xfId="0" applyFont="1"/>
    <xf numFmtId="0" fontId="5" fillId="0" borderId="0" xfId="0" applyFont="1" applyAlignment="1">
      <alignment wrapText="1"/>
    </xf>
    <xf numFmtId="0" fontId="6" fillId="2" borderId="1" xfId="2" applyFont="1" applyAlignment="1">
      <alignment horizontal="center"/>
    </xf>
    <xf numFmtId="0" fontId="6" fillId="2" borderId="1" xfId="2" applyFont="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8" fillId="0" borderId="0" xfId="0" applyFont="1"/>
    <xf numFmtId="0" fontId="9" fillId="4" borderId="6" xfId="0" applyFont="1" applyFill="1" applyBorder="1" applyAlignment="1">
      <alignment horizontal="left" vertical="center" wrapText="1"/>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4" borderId="6" xfId="0" applyFont="1" applyFill="1" applyBorder="1" applyAlignment="1">
      <alignment horizontal="left" vertical="center"/>
    </xf>
    <xf numFmtId="3" fontId="9" fillId="4" borderId="6" xfId="0" applyNumberFormat="1" applyFont="1" applyFill="1" applyBorder="1" applyAlignment="1">
      <alignment horizontal="left" vertical="center"/>
    </xf>
    <xf numFmtId="0" fontId="10" fillId="4" borderId="6" xfId="0" applyFont="1" applyFill="1" applyBorder="1" applyAlignment="1">
      <alignment horizontal="left" vertical="center"/>
    </xf>
    <xf numFmtId="3" fontId="9" fillId="5" borderId="3" xfId="0" applyNumberFormat="1" applyFont="1" applyFill="1" applyBorder="1" applyAlignment="1">
      <alignment horizontal="center" vertical="center"/>
    </xf>
    <xf numFmtId="3" fontId="9" fillId="5" borderId="4" xfId="0" applyNumberFormat="1" applyFont="1" applyFill="1" applyBorder="1" applyAlignment="1">
      <alignment horizontal="center" vertical="center"/>
    </xf>
    <xf numFmtId="3" fontId="9" fillId="5" borderId="5" xfId="0" applyNumberFormat="1" applyFont="1" applyFill="1" applyBorder="1" applyAlignment="1">
      <alignment horizontal="center" vertical="center"/>
    </xf>
    <xf numFmtId="0" fontId="9" fillId="4" borderId="6" xfId="0" applyFont="1" applyFill="1" applyBorder="1" applyAlignment="1">
      <alignment horizontal="left" vertical="top"/>
    </xf>
    <xf numFmtId="0" fontId="9" fillId="6" borderId="3" xfId="0" applyFont="1" applyFill="1" applyBorder="1" applyAlignment="1">
      <alignment horizontal="left" vertical="center"/>
    </xf>
    <xf numFmtId="0" fontId="9" fillId="6" borderId="5" xfId="0" applyFont="1" applyFill="1" applyBorder="1" applyAlignment="1">
      <alignment horizontal="left" vertical="center"/>
    </xf>
    <xf numFmtId="0" fontId="9" fillId="4" borderId="6" xfId="0" applyFont="1" applyFill="1" applyBorder="1" applyAlignment="1">
      <alignment horizontal="left" vertical="top" wrapText="1"/>
    </xf>
    <xf numFmtId="0" fontId="9" fillId="4" borderId="7" xfId="0" applyFont="1" applyFill="1" applyBorder="1" applyAlignment="1">
      <alignment horizontal="left" vertical="center" wrapText="1"/>
    </xf>
    <xf numFmtId="0" fontId="9" fillId="4" borderId="2" xfId="0" applyFont="1" applyFill="1" applyBorder="1" applyAlignment="1">
      <alignment horizontal="left" vertical="center"/>
    </xf>
    <xf numFmtId="0" fontId="9" fillId="4" borderId="7" xfId="0" applyFont="1" applyFill="1" applyBorder="1" applyAlignment="1">
      <alignment horizontal="left" vertical="center"/>
    </xf>
    <xf numFmtId="3" fontId="9" fillId="4" borderId="7" xfId="0" applyNumberFormat="1" applyFont="1" applyFill="1" applyBorder="1" applyAlignment="1">
      <alignment horizontal="left" vertical="center"/>
    </xf>
    <xf numFmtId="3" fontId="10" fillId="4" borderId="7" xfId="0" applyNumberFormat="1" applyFont="1" applyFill="1" applyBorder="1" applyAlignment="1">
      <alignment horizontal="left" vertical="center"/>
    </xf>
    <xf numFmtId="3" fontId="9" fillId="4" borderId="2" xfId="0" applyNumberFormat="1" applyFont="1" applyFill="1" applyBorder="1" applyAlignment="1">
      <alignment horizontal="left" vertical="center"/>
    </xf>
    <xf numFmtId="3" fontId="11" fillId="4" borderId="2" xfId="0" applyNumberFormat="1" applyFont="1" applyFill="1" applyBorder="1" applyAlignment="1">
      <alignment horizontal="left" vertical="center"/>
    </xf>
    <xf numFmtId="0" fontId="9" fillId="4" borderId="7" xfId="0" applyFont="1" applyFill="1" applyBorder="1" applyAlignment="1">
      <alignment horizontal="left" vertical="top"/>
    </xf>
    <xf numFmtId="0" fontId="9" fillId="4" borderId="7" xfId="0" applyFont="1" applyFill="1" applyBorder="1" applyAlignment="1">
      <alignment horizontal="left" vertical="top" wrapText="1"/>
    </xf>
    <xf numFmtId="0" fontId="9" fillId="0" borderId="0" xfId="0" applyFont="1" applyAlignment="1">
      <alignment wrapText="1"/>
    </xf>
    <xf numFmtId="0" fontId="11" fillId="7" borderId="1" xfId="2" applyFont="1" applyFill="1" applyAlignment="1">
      <alignment horizontal="center" vertical="top"/>
    </xf>
    <xf numFmtId="0" fontId="8" fillId="8" borderId="2" xfId="0" applyFont="1" applyFill="1" applyBorder="1" applyAlignment="1">
      <alignment horizontal="left" vertical="top" wrapText="1"/>
    </xf>
    <xf numFmtId="0" fontId="8" fillId="8" borderId="2"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7" xfId="0" applyFont="1" applyFill="1" applyBorder="1" applyAlignment="1">
      <alignment horizontal="left" vertical="top" wrapText="1"/>
    </xf>
    <xf numFmtId="0" fontId="8" fillId="8" borderId="7" xfId="0" applyFont="1" applyFill="1" applyBorder="1" applyAlignment="1">
      <alignment horizontal="left" vertical="center"/>
    </xf>
    <xf numFmtId="3" fontId="8" fillId="8" borderId="7" xfId="0" applyNumberFormat="1" applyFont="1" applyFill="1" applyBorder="1" applyAlignment="1">
      <alignment horizontal="center" wrapText="1"/>
    </xf>
    <xf numFmtId="3" fontId="12" fillId="8" borderId="7" xfId="0" applyNumberFormat="1" applyFont="1" applyFill="1" applyBorder="1" applyAlignment="1">
      <alignment horizontal="center" wrapText="1"/>
    </xf>
    <xf numFmtId="3" fontId="8" fillId="8" borderId="7" xfId="0" applyNumberFormat="1" applyFont="1" applyFill="1" applyBorder="1" applyAlignment="1">
      <alignment horizontal="center" vertical="center"/>
    </xf>
    <xf numFmtId="0" fontId="8" fillId="8" borderId="7" xfId="0" applyFont="1" applyFill="1" applyBorder="1" applyAlignment="1">
      <alignment horizontal="left" vertical="top"/>
    </xf>
    <xf numFmtId="0" fontId="8" fillId="9" borderId="2" xfId="0" applyFont="1" applyFill="1" applyBorder="1" applyAlignment="1">
      <alignment horizontal="left" vertical="top" wrapText="1"/>
    </xf>
    <xf numFmtId="0" fontId="8" fillId="9" borderId="2" xfId="0" applyFont="1" applyFill="1" applyBorder="1" applyAlignment="1">
      <alignment horizontal="center" vertical="center"/>
    </xf>
    <xf numFmtId="0" fontId="8" fillId="9" borderId="2" xfId="0" applyFont="1" applyFill="1" applyBorder="1" applyAlignment="1">
      <alignment horizontal="left" vertical="top"/>
    </xf>
    <xf numFmtId="0" fontId="8" fillId="9" borderId="2" xfId="0" applyFont="1" applyFill="1" applyBorder="1" applyAlignment="1">
      <alignment horizontal="left" vertical="center"/>
    </xf>
    <xf numFmtId="3" fontId="8" fillId="9" borderId="2" xfId="0" applyNumberFormat="1" applyFont="1" applyFill="1" applyBorder="1" applyAlignment="1">
      <alignment horizontal="center"/>
    </xf>
    <xf numFmtId="3" fontId="12" fillId="9" borderId="2" xfId="0" applyNumberFormat="1" applyFont="1" applyFill="1" applyBorder="1" applyAlignment="1">
      <alignment horizontal="center"/>
    </xf>
    <xf numFmtId="3" fontId="8" fillId="9" borderId="2" xfId="0" applyNumberFormat="1" applyFont="1" applyFill="1" applyBorder="1" applyAlignment="1">
      <alignment horizontal="center" vertical="center"/>
    </xf>
    <xf numFmtId="0" fontId="8" fillId="9" borderId="2" xfId="0" applyFont="1" applyFill="1" applyBorder="1" applyAlignment="1">
      <alignment horizontal="left" vertical="center" wrapText="1"/>
    </xf>
    <xf numFmtId="0" fontId="8" fillId="9" borderId="8" xfId="0" applyFont="1" applyFill="1" applyBorder="1" applyAlignment="1">
      <alignment vertical="top" wrapText="1"/>
    </xf>
    <xf numFmtId="4" fontId="8" fillId="9" borderId="2" xfId="0" applyNumberFormat="1" applyFont="1" applyFill="1" applyBorder="1" applyAlignment="1">
      <alignment horizontal="center"/>
    </xf>
    <xf numFmtId="4" fontId="12" fillId="9" borderId="2" xfId="0" applyNumberFormat="1" applyFont="1" applyFill="1" applyBorder="1" applyAlignment="1">
      <alignment horizontal="center"/>
    </xf>
    <xf numFmtId="0" fontId="8" fillId="8" borderId="0" xfId="0" applyFont="1" applyFill="1" applyAlignment="1">
      <alignment vertical="top" wrapText="1"/>
    </xf>
    <xf numFmtId="0" fontId="8" fillId="8" borderId="2" xfId="0" applyFont="1" applyFill="1" applyBorder="1" applyAlignment="1">
      <alignment horizontal="left" vertical="center"/>
    </xf>
    <xf numFmtId="3" fontId="8" fillId="8" borderId="2" xfId="0" applyNumberFormat="1" applyFont="1" applyFill="1" applyBorder="1" applyAlignment="1">
      <alignment horizontal="center"/>
    </xf>
    <xf numFmtId="3" fontId="12" fillId="8" borderId="2" xfId="0" applyNumberFormat="1" applyFont="1" applyFill="1" applyBorder="1" applyAlignment="1">
      <alignment horizontal="center"/>
    </xf>
    <xf numFmtId="3" fontId="8" fillId="8" borderId="2" xfId="0" applyNumberFormat="1" applyFont="1" applyFill="1" applyBorder="1" applyAlignment="1">
      <alignment horizontal="center" vertical="center"/>
    </xf>
    <xf numFmtId="0" fontId="8" fillId="8" borderId="2" xfId="0" applyFont="1" applyFill="1" applyBorder="1" applyAlignment="1">
      <alignment horizontal="left" vertical="top"/>
    </xf>
    <xf numFmtId="0" fontId="8" fillId="8" borderId="2" xfId="0" applyFont="1" applyFill="1" applyBorder="1" applyAlignment="1">
      <alignment horizontal="left" vertical="center" wrapText="1"/>
    </xf>
    <xf numFmtId="0" fontId="13" fillId="8" borderId="6" xfId="0" applyFont="1" applyFill="1" applyBorder="1" applyAlignment="1">
      <alignment horizontal="left" vertical="top" wrapText="1"/>
    </xf>
    <xf numFmtId="0" fontId="8" fillId="8" borderId="6" xfId="0" applyFont="1" applyFill="1" applyBorder="1" applyAlignment="1">
      <alignment horizontal="center" vertical="center"/>
    </xf>
    <xf numFmtId="0" fontId="8" fillId="8" borderId="6" xfId="0" applyFont="1" applyFill="1" applyBorder="1" applyAlignment="1">
      <alignment horizontal="left" vertical="top"/>
    </xf>
    <xf numFmtId="0" fontId="8" fillId="8" borderId="6" xfId="0" applyFont="1" applyFill="1" applyBorder="1" applyAlignment="1">
      <alignment horizontal="left" vertical="center"/>
    </xf>
    <xf numFmtId="3" fontId="13" fillId="8" borderId="6" xfId="0" applyNumberFormat="1" applyFont="1" applyFill="1" applyBorder="1" applyAlignment="1">
      <alignment horizontal="center"/>
    </xf>
    <xf numFmtId="3" fontId="12" fillId="8" borderId="6" xfId="0" applyNumberFormat="1" applyFont="1" applyFill="1" applyBorder="1" applyAlignment="1">
      <alignment horizontal="center"/>
    </xf>
    <xf numFmtId="3" fontId="8" fillId="8" borderId="6" xfId="0" applyNumberFormat="1" applyFont="1" applyFill="1" applyBorder="1" applyAlignment="1">
      <alignment horizontal="center"/>
    </xf>
    <xf numFmtId="3" fontId="8" fillId="8" borderId="6" xfId="0" applyNumberFormat="1" applyFont="1" applyFill="1" applyBorder="1" applyAlignment="1">
      <alignment horizontal="center" vertical="center"/>
    </xf>
    <xf numFmtId="0" fontId="8" fillId="8" borderId="6" xfId="0" applyFont="1" applyFill="1" applyBorder="1" applyAlignment="1">
      <alignment horizontal="left" vertical="top" wrapText="1"/>
    </xf>
    <xf numFmtId="0" fontId="14" fillId="8" borderId="6" xfId="0" applyFont="1" applyFill="1" applyBorder="1" applyAlignment="1">
      <alignment horizontal="left" vertical="top"/>
    </xf>
    <xf numFmtId="0" fontId="8" fillId="8" borderId="6" xfId="0" applyFont="1" applyFill="1" applyBorder="1" applyAlignment="1">
      <alignment horizontal="left" vertical="center" wrapText="1"/>
    </xf>
    <xf numFmtId="0" fontId="13" fillId="8" borderId="8" xfId="0" applyFont="1" applyFill="1" applyBorder="1" applyAlignment="1">
      <alignment horizontal="left" vertical="top" wrapText="1"/>
    </xf>
    <xf numFmtId="0" fontId="8" fillId="0" borderId="4" xfId="0" applyFont="1" applyBorder="1"/>
    <xf numFmtId="0" fontId="13" fillId="8" borderId="9" xfId="0" applyFont="1" applyFill="1" applyBorder="1" applyAlignment="1">
      <alignment horizontal="left" vertical="top" wrapText="1"/>
    </xf>
    <xf numFmtId="0" fontId="8" fillId="8" borderId="7" xfId="0" applyFont="1" applyFill="1" applyBorder="1" applyAlignment="1">
      <alignment horizontal="center" vertical="center" wrapText="1"/>
    </xf>
    <xf numFmtId="3" fontId="8" fillId="8" borderId="7" xfId="0" applyNumberFormat="1" applyFont="1" applyFill="1" applyBorder="1" applyAlignment="1">
      <alignment horizontal="center"/>
    </xf>
    <xf numFmtId="3" fontId="12" fillId="8" borderId="7" xfId="0" applyNumberFormat="1" applyFont="1" applyFill="1" applyBorder="1" applyAlignment="1">
      <alignment horizontal="center"/>
    </xf>
    <xf numFmtId="0" fontId="8" fillId="8" borderId="7" xfId="0" applyFont="1" applyFill="1" applyBorder="1" applyAlignment="1">
      <alignment horizontal="left" vertical="center" wrapText="1"/>
    </xf>
    <xf numFmtId="0" fontId="13" fillId="8" borderId="2" xfId="0" applyFont="1" applyFill="1" applyBorder="1" applyAlignment="1">
      <alignment horizontal="left" vertical="top" wrapText="1"/>
    </xf>
    <xf numFmtId="0" fontId="13" fillId="8" borderId="2" xfId="0" applyFont="1" applyFill="1" applyBorder="1" applyAlignment="1">
      <alignment horizontal="left" vertical="center"/>
    </xf>
    <xf numFmtId="0" fontId="13" fillId="8" borderId="2" xfId="0" applyFont="1" applyFill="1" applyBorder="1" applyAlignment="1">
      <alignment horizontal="left" vertical="top"/>
    </xf>
    <xf numFmtId="0" fontId="13" fillId="8" borderId="2" xfId="0" applyFont="1" applyFill="1" applyBorder="1" applyAlignment="1">
      <alignment vertical="top" wrapText="1"/>
    </xf>
    <xf numFmtId="0" fontId="13" fillId="8" borderId="7" xfId="0" applyFont="1" applyFill="1" applyBorder="1" applyAlignment="1">
      <alignment horizontal="left" vertical="top" wrapText="1"/>
    </xf>
    <xf numFmtId="0" fontId="8" fillId="8" borderId="7" xfId="0" applyFont="1" applyFill="1" applyBorder="1" applyAlignment="1">
      <alignment horizontal="center" vertical="center"/>
    </xf>
    <xf numFmtId="0" fontId="13" fillId="8" borderId="7" xfId="0" applyFont="1" applyFill="1" applyBorder="1" applyAlignment="1">
      <alignment horizontal="left" vertical="top"/>
    </xf>
    <xf numFmtId="0" fontId="13" fillId="8" borderId="7" xfId="0" applyFont="1" applyFill="1" applyBorder="1" applyAlignment="1">
      <alignment vertical="top" wrapText="1"/>
    </xf>
    <xf numFmtId="0" fontId="13" fillId="8" borderId="7" xfId="0" applyFont="1" applyFill="1" applyBorder="1" applyAlignment="1">
      <alignment horizontal="left" vertical="center"/>
    </xf>
    <xf numFmtId="9" fontId="8" fillId="8" borderId="2" xfId="0" applyNumberFormat="1" applyFont="1" applyFill="1" applyBorder="1" applyAlignment="1">
      <alignment horizontal="center"/>
    </xf>
    <xf numFmtId="0" fontId="13" fillId="8" borderId="2" xfId="0" applyFont="1" applyFill="1" applyBorder="1" applyAlignment="1">
      <alignment horizontal="center" vertical="center"/>
    </xf>
    <xf numFmtId="3" fontId="13" fillId="8" borderId="2" xfId="0" applyNumberFormat="1" applyFont="1" applyFill="1" applyBorder="1" applyAlignment="1">
      <alignment horizontal="center"/>
    </xf>
    <xf numFmtId="9" fontId="13" fillId="8" borderId="2" xfId="0" applyNumberFormat="1" applyFont="1" applyFill="1" applyBorder="1" applyAlignment="1">
      <alignment horizontal="center"/>
    </xf>
    <xf numFmtId="3" fontId="13" fillId="8" borderId="2" xfId="0" applyNumberFormat="1" applyFont="1" applyFill="1" applyBorder="1" applyAlignment="1">
      <alignment horizontal="center" vertical="center"/>
    </xf>
    <xf numFmtId="0" fontId="13" fillId="8" borderId="2" xfId="0" applyFont="1" applyFill="1" applyBorder="1" applyAlignment="1">
      <alignment horizontal="left" vertical="center" wrapText="1"/>
    </xf>
    <xf numFmtId="0" fontId="13" fillId="0" borderId="0" xfId="0" applyFont="1"/>
    <xf numFmtId="0" fontId="8" fillId="8" borderId="0" xfId="0" applyFont="1" applyFill="1" applyAlignment="1">
      <alignment horizontal="left" vertical="top" wrapText="1"/>
    </xf>
    <xf numFmtId="3" fontId="8" fillId="8" borderId="6" xfId="0" applyNumberFormat="1" applyFont="1" applyFill="1" applyBorder="1" applyAlignment="1">
      <alignment horizontal="center" wrapText="1"/>
    </xf>
    <xf numFmtId="3" fontId="12" fillId="8" borderId="6" xfId="0" applyNumberFormat="1" applyFont="1" applyFill="1" applyBorder="1" applyAlignment="1">
      <alignment horizontal="center" wrapText="1"/>
    </xf>
    <xf numFmtId="3" fontId="8" fillId="8" borderId="0" xfId="0" applyNumberFormat="1" applyFont="1" applyFill="1" applyAlignment="1">
      <alignment horizontal="center"/>
    </xf>
    <xf numFmtId="0" fontId="8" fillId="8" borderId="6" xfId="0" applyFont="1" applyFill="1" applyBorder="1" applyAlignment="1">
      <alignment wrapText="1"/>
    </xf>
    <xf numFmtId="0" fontId="8" fillId="8" borderId="0" xfId="0" applyFont="1" applyFill="1" applyAlignment="1">
      <alignment wrapText="1"/>
    </xf>
    <xf numFmtId="0" fontId="8" fillId="10" borderId="2" xfId="0" applyFont="1" applyFill="1" applyBorder="1" applyAlignment="1">
      <alignment vertical="top" wrapText="1"/>
    </xf>
    <xf numFmtId="0" fontId="8" fillId="10" borderId="2" xfId="0" applyFont="1" applyFill="1" applyBorder="1" applyAlignment="1">
      <alignment horizontal="center" vertical="center"/>
    </xf>
    <xf numFmtId="0" fontId="8" fillId="10" borderId="2" xfId="0" applyFont="1" applyFill="1" applyBorder="1" applyAlignment="1">
      <alignment horizontal="left" vertical="top" wrapText="1"/>
    </xf>
    <xf numFmtId="0" fontId="8" fillId="10" borderId="2" xfId="0" applyFont="1" applyFill="1" applyBorder="1" applyAlignment="1">
      <alignment horizontal="left" vertical="center"/>
    </xf>
    <xf numFmtId="3" fontId="8" fillId="10" borderId="2" xfId="0" applyNumberFormat="1" applyFont="1" applyFill="1" applyBorder="1" applyAlignment="1">
      <alignment horizontal="center" wrapText="1"/>
    </xf>
    <xf numFmtId="3" fontId="12" fillId="10" borderId="2" xfId="0" applyNumberFormat="1" applyFont="1" applyFill="1" applyBorder="1" applyAlignment="1">
      <alignment horizontal="center" wrapText="1"/>
    </xf>
    <xf numFmtId="3" fontId="8" fillId="10" borderId="2" xfId="0" applyNumberFormat="1" applyFont="1" applyFill="1" applyBorder="1" applyAlignment="1">
      <alignment horizontal="center"/>
    </xf>
    <xf numFmtId="3" fontId="8" fillId="10" borderId="2" xfId="0" applyNumberFormat="1" applyFont="1" applyFill="1" applyBorder="1" applyAlignment="1">
      <alignment horizontal="center" vertical="center"/>
    </xf>
    <xf numFmtId="0" fontId="13" fillId="10" borderId="2" xfId="0" applyFont="1" applyFill="1" applyBorder="1" applyAlignment="1">
      <alignment horizontal="left" vertical="top" wrapText="1"/>
    </xf>
    <xf numFmtId="0" fontId="14" fillId="10" borderId="2" xfId="0" applyFont="1" applyFill="1" applyBorder="1" applyAlignment="1">
      <alignment horizontal="left" vertical="top"/>
    </xf>
    <xf numFmtId="0" fontId="8" fillId="10" borderId="2" xfId="0" applyFont="1" applyFill="1" applyBorder="1" applyAlignment="1">
      <alignment wrapText="1"/>
    </xf>
    <xf numFmtId="0" fontId="8" fillId="10" borderId="2" xfId="0" applyFont="1" applyFill="1" applyBorder="1" applyAlignment="1">
      <alignment horizontal="left" vertical="center" wrapText="1"/>
    </xf>
    <xf numFmtId="0" fontId="8" fillId="0" borderId="2" xfId="0" applyFont="1" applyBorder="1"/>
    <xf numFmtId="0" fontId="13" fillId="8" borderId="2" xfId="0" applyFont="1" applyFill="1" applyBorder="1" applyAlignment="1">
      <alignment horizontal="center"/>
    </xf>
    <xf numFmtId="0" fontId="13" fillId="0" borderId="2" xfId="0" applyFont="1" applyBorder="1" applyAlignment="1">
      <alignment horizontal="left" vertical="top" wrapText="1"/>
    </xf>
    <xf numFmtId="0" fontId="16" fillId="8" borderId="2" xfId="0" applyFont="1" applyFill="1" applyBorder="1" applyAlignment="1">
      <alignment horizontal="left" vertical="top"/>
    </xf>
    <xf numFmtId="0" fontId="13" fillId="8" borderId="0" xfId="0" applyFont="1" applyFill="1"/>
    <xf numFmtId="3" fontId="8" fillId="8" borderId="2" xfId="0" applyNumberFormat="1" applyFont="1" applyFill="1" applyBorder="1" applyAlignment="1">
      <alignment horizontal="center" wrapText="1"/>
    </xf>
    <xf numFmtId="3" fontId="12" fillId="8" borderId="2" xfId="0" applyNumberFormat="1" applyFont="1" applyFill="1" applyBorder="1" applyAlignment="1">
      <alignment horizontal="center" wrapText="1"/>
    </xf>
    <xf numFmtId="49" fontId="13" fillId="8" borderId="2" xfId="0" applyNumberFormat="1" applyFont="1" applyFill="1" applyBorder="1" applyAlignment="1">
      <alignment horizontal="center"/>
    </xf>
    <xf numFmtId="0" fontId="13" fillId="9" borderId="2" xfId="0" applyFont="1" applyFill="1" applyBorder="1" applyAlignment="1">
      <alignment horizontal="left" vertical="top" wrapText="1"/>
    </xf>
    <xf numFmtId="0" fontId="13" fillId="9" borderId="2" xfId="0" applyFont="1" applyFill="1" applyBorder="1" applyAlignment="1">
      <alignment horizontal="center" vertical="center"/>
    </xf>
    <xf numFmtId="0" fontId="13" fillId="9" borderId="2" xfId="0" applyFont="1" applyFill="1" applyBorder="1" applyAlignment="1">
      <alignment horizontal="left" vertical="top"/>
    </xf>
    <xf numFmtId="0" fontId="13" fillId="9" borderId="2" xfId="0" applyFont="1" applyFill="1" applyBorder="1" applyAlignment="1">
      <alignment horizontal="left" vertical="center"/>
    </xf>
    <xf numFmtId="3" fontId="8" fillId="9" borderId="2" xfId="0" applyNumberFormat="1" applyFont="1" applyFill="1" applyBorder="1" applyAlignment="1">
      <alignment horizontal="center" wrapText="1"/>
    </xf>
    <xf numFmtId="3" fontId="12" fillId="9" borderId="2" xfId="0" applyNumberFormat="1" applyFont="1" applyFill="1" applyBorder="1" applyAlignment="1">
      <alignment horizontal="center" wrapText="1"/>
    </xf>
    <xf numFmtId="3" fontId="13" fillId="9" borderId="2" xfId="0" applyNumberFormat="1" applyFont="1" applyFill="1" applyBorder="1" applyAlignment="1">
      <alignment horizontal="center"/>
    </xf>
    <xf numFmtId="49" fontId="13" fillId="9" borderId="2" xfId="0" applyNumberFormat="1" applyFont="1" applyFill="1" applyBorder="1" applyAlignment="1">
      <alignment horizontal="center"/>
    </xf>
    <xf numFmtId="3" fontId="13" fillId="9" borderId="2" xfId="0" applyNumberFormat="1" applyFont="1" applyFill="1" applyBorder="1" applyAlignment="1">
      <alignment horizontal="center" vertical="center"/>
    </xf>
    <xf numFmtId="0" fontId="16" fillId="9" borderId="2" xfId="0" applyFont="1" applyFill="1" applyBorder="1" applyAlignment="1">
      <alignment horizontal="left" vertical="top"/>
    </xf>
    <xf numFmtId="0" fontId="13" fillId="9" borderId="2" xfId="0" applyFont="1" applyFill="1" applyBorder="1" applyAlignment="1">
      <alignment horizontal="left" vertical="center" wrapText="1"/>
    </xf>
    <xf numFmtId="0" fontId="13" fillId="8" borderId="2" xfId="0" applyFont="1" applyFill="1" applyBorder="1" applyAlignment="1">
      <alignment wrapText="1"/>
    </xf>
    <xf numFmtId="3" fontId="13" fillId="8" borderId="2" xfId="0" applyNumberFormat="1" applyFont="1" applyFill="1" applyBorder="1" applyAlignment="1">
      <alignment horizontal="center" wrapText="1"/>
    </xf>
    <xf numFmtId="0" fontId="12" fillId="8" borderId="2" xfId="0" applyFont="1" applyFill="1" applyBorder="1" applyAlignment="1">
      <alignment horizontal="left" vertical="center"/>
    </xf>
    <xf numFmtId="0" fontId="12" fillId="8" borderId="2" xfId="0" applyFont="1" applyFill="1" applyBorder="1" applyAlignment="1">
      <alignment horizontal="left" vertical="center" wrapText="1"/>
    </xf>
    <xf numFmtId="0" fontId="12" fillId="0" borderId="0" xfId="0" applyFont="1"/>
    <xf numFmtId="0" fontId="8" fillId="8" borderId="2" xfId="0" applyFont="1" applyFill="1" applyBorder="1" applyAlignment="1">
      <alignment wrapText="1"/>
    </xf>
    <xf numFmtId="1" fontId="13" fillId="8" borderId="2" xfId="0" applyNumberFormat="1" applyFont="1" applyFill="1" applyBorder="1" applyAlignment="1">
      <alignment horizontal="center"/>
    </xf>
    <xf numFmtId="3" fontId="13" fillId="8" borderId="2" xfId="1" applyNumberFormat="1" applyFont="1" applyFill="1" applyBorder="1" applyAlignment="1">
      <alignment horizontal="center"/>
    </xf>
    <xf numFmtId="9" fontId="13" fillId="8" borderId="2" xfId="1" applyFont="1" applyFill="1" applyBorder="1" applyAlignment="1">
      <alignment horizontal="center"/>
    </xf>
    <xf numFmtId="0" fontId="8" fillId="11" borderId="0" xfId="0" applyFont="1" applyFill="1" applyAlignment="1">
      <alignment vertical="top" wrapText="1"/>
    </xf>
    <xf numFmtId="0" fontId="13" fillId="11" borderId="2" xfId="0" applyFont="1" applyFill="1" applyBorder="1" applyAlignment="1">
      <alignment horizontal="center" vertical="center"/>
    </xf>
    <xf numFmtId="0" fontId="13" fillId="11" borderId="2" xfId="0" applyFont="1" applyFill="1" applyBorder="1" applyAlignment="1">
      <alignment horizontal="left" vertical="top" wrapText="1"/>
    </xf>
    <xf numFmtId="0" fontId="13" fillId="11" borderId="2" xfId="0" applyFont="1" applyFill="1" applyBorder="1" applyAlignment="1">
      <alignment horizontal="left" vertical="center"/>
    </xf>
    <xf numFmtId="3" fontId="13" fillId="11" borderId="2" xfId="0" applyNumberFormat="1" applyFont="1" applyFill="1" applyBorder="1" applyAlignment="1">
      <alignment horizontal="center"/>
    </xf>
    <xf numFmtId="3" fontId="12" fillId="11" borderId="2" xfId="0" applyNumberFormat="1" applyFont="1" applyFill="1" applyBorder="1" applyAlignment="1">
      <alignment horizontal="center"/>
    </xf>
    <xf numFmtId="3" fontId="13" fillId="11" borderId="2" xfId="1" applyNumberFormat="1" applyFont="1" applyFill="1" applyBorder="1" applyAlignment="1">
      <alignment horizontal="center"/>
    </xf>
    <xf numFmtId="9" fontId="13" fillId="11" borderId="2" xfId="1" applyFont="1" applyFill="1" applyBorder="1" applyAlignment="1">
      <alignment horizontal="center"/>
    </xf>
    <xf numFmtId="3" fontId="13" fillId="11" borderId="2" xfId="0" applyNumberFormat="1" applyFont="1" applyFill="1" applyBorder="1" applyAlignment="1">
      <alignment horizontal="center" vertical="center"/>
    </xf>
    <xf numFmtId="0" fontId="0" fillId="11" borderId="0" xfId="0" applyFill="1" applyAlignment="1">
      <alignment horizontal="left" vertical="top" wrapText="1"/>
    </xf>
    <xf numFmtId="0" fontId="13" fillId="11" borderId="2" xfId="0" applyFont="1" applyFill="1" applyBorder="1" applyAlignment="1">
      <alignment horizontal="left" vertical="top"/>
    </xf>
    <xf numFmtId="0" fontId="13" fillId="11" borderId="2" xfId="0" applyFont="1" applyFill="1" applyBorder="1" applyAlignment="1">
      <alignment horizontal="left" vertical="center" wrapText="1"/>
    </xf>
    <xf numFmtId="0" fontId="0" fillId="11" borderId="0" xfId="0" applyFill="1" applyAlignment="1">
      <alignment wrapText="1"/>
    </xf>
    <xf numFmtId="0" fontId="13" fillId="8" borderId="2" xfId="0" applyFont="1" applyFill="1" applyBorder="1" applyAlignment="1">
      <alignment horizontal="center" vertical="center" wrapText="1"/>
    </xf>
    <xf numFmtId="9" fontId="13" fillId="9" borderId="2" xfId="0" applyNumberFormat="1" applyFont="1" applyFill="1" applyBorder="1" applyAlignment="1">
      <alignment horizontal="center"/>
    </xf>
    <xf numFmtId="3" fontId="12" fillId="8" borderId="2" xfId="0" applyNumberFormat="1" applyFont="1" applyFill="1" applyBorder="1" applyAlignment="1">
      <alignment horizontal="center" vertical="center"/>
    </xf>
    <xf numFmtId="3" fontId="12" fillId="9" borderId="2" xfId="0" applyNumberFormat="1" applyFont="1" applyFill="1" applyBorder="1" applyAlignment="1">
      <alignment horizontal="center" vertical="center"/>
    </xf>
    <xf numFmtId="0" fontId="8" fillId="9" borderId="0" xfId="0" applyFont="1" applyFill="1" applyAlignment="1">
      <alignment vertical="top" wrapText="1"/>
    </xf>
    <xf numFmtId="0" fontId="8" fillId="9" borderId="2" xfId="0" applyFont="1" applyFill="1" applyBorder="1" applyAlignment="1">
      <alignment vertical="top"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left" vertical="top"/>
    </xf>
    <xf numFmtId="0" fontId="13" fillId="0" borderId="2" xfId="0" applyFont="1" applyBorder="1"/>
    <xf numFmtId="3" fontId="13" fillId="0" borderId="2" xfId="0" applyNumberFormat="1" applyFont="1" applyBorder="1" applyAlignment="1">
      <alignment horizontal="center"/>
    </xf>
    <xf numFmtId="3" fontId="12" fillId="0" borderId="2" xfId="0" applyNumberFormat="1" applyFont="1" applyBorder="1" applyAlignment="1">
      <alignment horizontal="center"/>
    </xf>
    <xf numFmtId="0" fontId="13" fillId="0" borderId="6" xfId="0" applyFont="1" applyBorder="1" applyAlignment="1">
      <alignment vertical="top"/>
    </xf>
    <xf numFmtId="0" fontId="13" fillId="8" borderId="6" xfId="0" applyFont="1" applyFill="1" applyBorder="1"/>
    <xf numFmtId="3" fontId="13" fillId="8" borderId="6" xfId="0" applyNumberFormat="1" applyFont="1" applyFill="1" applyBorder="1" applyAlignment="1">
      <alignment horizontal="center" vertical="top"/>
    </xf>
    <xf numFmtId="0" fontId="13" fillId="8" borderId="6" xfId="0" applyFont="1" applyFill="1" applyBorder="1" applyAlignment="1">
      <alignment horizontal="left" vertical="top"/>
    </xf>
    <xf numFmtId="0" fontId="13" fillId="8" borderId="6" xfId="0" applyFont="1" applyFill="1" applyBorder="1" applyAlignment="1">
      <alignment vertical="top" wrapText="1"/>
    </xf>
    <xf numFmtId="0" fontId="13" fillId="8" borderId="2" xfId="0" applyFont="1" applyFill="1" applyBorder="1"/>
    <xf numFmtId="0" fontId="13" fillId="8" borderId="6" xfId="0" applyFont="1" applyFill="1" applyBorder="1" applyAlignment="1">
      <alignment horizontal="center" vertical="center"/>
    </xf>
    <xf numFmtId="0" fontId="13" fillId="8" borderId="6" xfId="0" applyFont="1" applyFill="1" applyBorder="1" applyAlignment="1">
      <alignment vertical="top"/>
    </xf>
    <xf numFmtId="3" fontId="13" fillId="8" borderId="2" xfId="0" applyNumberFormat="1" applyFont="1" applyFill="1" applyBorder="1" applyAlignment="1">
      <alignment horizontal="center" vertical="top"/>
    </xf>
    <xf numFmtId="0" fontId="13" fillId="0" borderId="6" xfId="0" applyFont="1" applyBorder="1" applyAlignment="1">
      <alignment horizontal="left" vertical="top" wrapText="1"/>
    </xf>
    <xf numFmtId="0" fontId="13" fillId="0" borderId="6" xfId="0" applyFont="1" applyBorder="1" applyAlignment="1">
      <alignment horizontal="center" vertical="center"/>
    </xf>
    <xf numFmtId="0" fontId="13" fillId="0" borderId="6" xfId="0" applyFont="1" applyBorder="1" applyAlignment="1">
      <alignment horizontal="left" vertical="top"/>
    </xf>
    <xf numFmtId="0" fontId="13" fillId="0" borderId="6" xfId="0" applyFont="1" applyBorder="1"/>
    <xf numFmtId="3" fontId="13" fillId="0" borderId="6" xfId="0" applyNumberFormat="1" applyFont="1" applyBorder="1" applyAlignment="1">
      <alignment horizontal="center"/>
    </xf>
    <xf numFmtId="3" fontId="12" fillId="0" borderId="6" xfId="0" applyNumberFormat="1" applyFont="1" applyBorder="1" applyAlignment="1">
      <alignment horizontal="center"/>
    </xf>
    <xf numFmtId="3" fontId="13" fillId="0" borderId="6" xfId="0" applyNumberFormat="1" applyFont="1" applyBorder="1" applyAlignment="1">
      <alignment horizontal="center" vertical="top"/>
    </xf>
    <xf numFmtId="0" fontId="13" fillId="0" borderId="6" xfId="0" applyFont="1" applyBorder="1" applyAlignment="1">
      <alignment vertical="top" wrapText="1"/>
    </xf>
    <xf numFmtId="0" fontId="13" fillId="0" borderId="2" xfId="0" applyFont="1" applyBorder="1" applyAlignment="1">
      <alignment vertical="top"/>
    </xf>
    <xf numFmtId="0" fontId="13" fillId="9" borderId="6" xfId="0" applyFont="1" applyFill="1" applyBorder="1" applyAlignment="1">
      <alignment horizontal="left" vertical="top" wrapText="1"/>
    </xf>
    <xf numFmtId="0" fontId="13" fillId="9" borderId="6" xfId="0" applyFont="1" applyFill="1" applyBorder="1" applyAlignment="1">
      <alignment horizontal="center" vertical="center"/>
    </xf>
    <xf numFmtId="0" fontId="13" fillId="9" borderId="6" xfId="0" applyFont="1" applyFill="1" applyBorder="1" applyAlignment="1">
      <alignment horizontal="left" vertical="top"/>
    </xf>
    <xf numFmtId="0" fontId="13" fillId="9" borderId="6" xfId="0" applyFont="1" applyFill="1" applyBorder="1"/>
    <xf numFmtId="3" fontId="13" fillId="9" borderId="6" xfId="0" applyNumberFormat="1" applyFont="1" applyFill="1" applyBorder="1" applyAlignment="1">
      <alignment horizontal="center"/>
    </xf>
    <xf numFmtId="3" fontId="12" fillId="9" borderId="6" xfId="0" applyNumberFormat="1" applyFont="1" applyFill="1" applyBorder="1" applyAlignment="1">
      <alignment horizontal="center"/>
    </xf>
    <xf numFmtId="0" fontId="13" fillId="9" borderId="6" xfId="0" applyFont="1" applyFill="1" applyBorder="1" applyAlignment="1">
      <alignment vertical="top" wrapText="1"/>
    </xf>
    <xf numFmtId="0" fontId="13" fillId="9" borderId="2" xfId="0" applyFont="1" applyFill="1" applyBorder="1" applyAlignment="1">
      <alignment vertical="top"/>
    </xf>
    <xf numFmtId="0" fontId="13" fillId="9" borderId="2" xfId="0" applyFont="1" applyFill="1" applyBorder="1"/>
    <xf numFmtId="0" fontId="13" fillId="0" borderId="10" xfId="0" applyFont="1" applyBorder="1" applyAlignment="1">
      <alignment horizontal="left" vertical="top" wrapText="1"/>
    </xf>
    <xf numFmtId="0" fontId="13" fillId="8" borderId="2" xfId="0" applyFont="1" applyFill="1" applyBorder="1" applyAlignment="1">
      <alignment vertical="top"/>
    </xf>
    <xf numFmtId="0" fontId="12" fillId="0" borderId="2" xfId="0" applyFont="1" applyBorder="1" applyAlignment="1">
      <alignment horizontal="center"/>
    </xf>
    <xf numFmtId="0" fontId="13" fillId="0" borderId="2" xfId="0" applyFont="1" applyBorder="1" applyAlignment="1">
      <alignment horizontal="center"/>
    </xf>
    <xf numFmtId="0" fontId="13" fillId="0" borderId="2" xfId="0" applyFont="1" applyBorder="1" applyAlignment="1">
      <alignment horizontal="left" vertical="center"/>
    </xf>
    <xf numFmtId="0" fontId="13" fillId="8" borderId="0" xfId="0" applyFont="1" applyFill="1" applyAlignment="1">
      <alignment horizontal="left" vertical="top" wrapText="1"/>
    </xf>
    <xf numFmtId="0" fontId="8" fillId="0" borderId="0" xfId="0" applyFont="1" applyAlignment="1">
      <alignment wrapText="1"/>
    </xf>
    <xf numFmtId="0" fontId="8" fillId="0" borderId="0" xfId="0" applyFont="1" applyAlignment="1">
      <alignment horizontal="left"/>
    </xf>
    <xf numFmtId="3" fontId="8" fillId="0" borderId="0" xfId="0" applyNumberFormat="1" applyFont="1"/>
    <xf numFmtId="3" fontId="12" fillId="0" borderId="0" xfId="0" applyNumberFormat="1" applyFont="1"/>
    <xf numFmtId="0" fontId="8" fillId="0" borderId="0" xfId="0" applyFont="1" applyAlignment="1">
      <alignment vertical="top"/>
    </xf>
    <xf numFmtId="0" fontId="8" fillId="0" borderId="0" xfId="0" applyFont="1" applyAlignment="1">
      <alignment vertical="top" wrapText="1"/>
    </xf>
    <xf numFmtId="0" fontId="18" fillId="0" borderId="2" xfId="0" applyFont="1" applyBorder="1" applyAlignment="1">
      <alignment horizontal="center" vertical="center" wrapText="1"/>
    </xf>
    <xf numFmtId="0" fontId="19" fillId="12" borderId="2" xfId="0" applyFont="1" applyFill="1" applyBorder="1" applyAlignment="1">
      <alignment horizontal="center" vertical="center" wrapText="1"/>
    </xf>
    <xf numFmtId="0" fontId="19" fillId="13" borderId="2" xfId="0" applyFont="1" applyFill="1" applyBorder="1" applyAlignment="1">
      <alignment horizontal="center" vertical="center" wrapText="1"/>
    </xf>
    <xf numFmtId="0" fontId="19" fillId="13" borderId="2" xfId="0" applyFont="1" applyFill="1" applyBorder="1" applyAlignment="1">
      <alignment horizontal="left" vertical="center" wrapText="1"/>
    </xf>
    <xf numFmtId="0" fontId="18" fillId="13" borderId="2" xfId="0" applyFont="1" applyFill="1" applyBorder="1" applyAlignment="1">
      <alignment horizontal="center" vertical="center" wrapText="1"/>
    </xf>
    <xf numFmtId="0" fontId="20" fillId="0" borderId="2" xfId="0" applyFont="1" applyBorder="1" applyAlignment="1">
      <alignment vertical="top"/>
    </xf>
    <xf numFmtId="0" fontId="20" fillId="0" borderId="2" xfId="0" applyFont="1" applyBorder="1" applyAlignment="1">
      <alignment vertical="top" wrapText="1"/>
    </xf>
    <xf numFmtId="0" fontId="20" fillId="0" borderId="2" xfId="0" applyFont="1" applyBorder="1" applyAlignment="1">
      <alignment horizontal="left" vertical="top" wrapText="1"/>
    </xf>
    <xf numFmtId="3" fontId="20" fillId="0" borderId="2" xfId="0" applyNumberFormat="1" applyFont="1" applyBorder="1" applyAlignment="1">
      <alignment horizontal="left" vertical="top"/>
    </xf>
    <xf numFmtId="0" fontId="20" fillId="0" borderId="2" xfId="0" applyFont="1" applyBorder="1" applyAlignment="1">
      <alignment horizontal="left" vertical="top"/>
    </xf>
    <xf numFmtId="0" fontId="20" fillId="8" borderId="2" xfId="0" applyFont="1" applyFill="1" applyBorder="1" applyAlignment="1">
      <alignment horizontal="left" vertical="top" wrapText="1"/>
    </xf>
    <xf numFmtId="0" fontId="20" fillId="14" borderId="2" xfId="0" applyFont="1" applyFill="1" applyBorder="1" applyAlignment="1">
      <alignment vertical="top"/>
    </xf>
    <xf numFmtId="0" fontId="20" fillId="15" borderId="2" xfId="0" applyFont="1" applyFill="1" applyBorder="1" applyAlignment="1">
      <alignment vertical="top"/>
    </xf>
    <xf numFmtId="0" fontId="20" fillId="16" borderId="2" xfId="0" applyFont="1" applyFill="1" applyBorder="1" applyAlignment="1">
      <alignment horizontal="left" vertical="top" wrapText="1"/>
    </xf>
    <xf numFmtId="3" fontId="20" fillId="15" borderId="2" xfId="0" applyNumberFormat="1" applyFont="1" applyFill="1" applyBorder="1" applyAlignment="1">
      <alignment horizontal="left" vertical="top"/>
    </xf>
    <xf numFmtId="0" fontId="20" fillId="15" borderId="2" xfId="0" applyFont="1" applyFill="1" applyBorder="1" applyAlignment="1">
      <alignment horizontal="left" vertical="top" wrapText="1"/>
    </xf>
    <xf numFmtId="0" fontId="20" fillId="15" borderId="2" xfId="0" applyFont="1" applyFill="1" applyBorder="1" applyAlignment="1">
      <alignment horizontal="left" vertical="top"/>
    </xf>
    <xf numFmtId="0" fontId="23" fillId="0" borderId="2" xfId="0" applyFont="1" applyBorder="1" applyAlignment="1">
      <alignment horizontal="left" vertical="top" wrapText="1"/>
    </xf>
    <xf numFmtId="0" fontId="20" fillId="17" borderId="2" xfId="0" applyFont="1" applyFill="1" applyBorder="1" applyAlignment="1">
      <alignment vertical="top"/>
    </xf>
    <xf numFmtId="0" fontId="20" fillId="0" borderId="2" xfId="0" applyFont="1" applyBorder="1" applyAlignment="1">
      <alignment horizontal="left" wrapText="1"/>
    </xf>
    <xf numFmtId="0" fontId="1" fillId="0" borderId="2" xfId="0" applyFont="1" applyBorder="1" applyAlignment="1">
      <alignment horizontal="left" vertical="top"/>
    </xf>
    <xf numFmtId="0" fontId="20" fillId="18" borderId="2" xfId="0" applyFont="1" applyFill="1" applyBorder="1" applyAlignment="1">
      <alignment vertical="top"/>
    </xf>
    <xf numFmtId="0" fontId="1" fillId="0" borderId="2" xfId="0" applyFont="1" applyBorder="1" applyAlignment="1">
      <alignment horizontal="left" vertical="top" wrapText="1"/>
    </xf>
    <xf numFmtId="0" fontId="20" fillId="18" borderId="2" xfId="0" applyFont="1" applyFill="1" applyBorder="1" applyAlignment="1">
      <alignment horizontal="left" vertical="top" wrapText="1"/>
    </xf>
    <xf numFmtId="0" fontId="20" fillId="0" borderId="2" xfId="0" applyFont="1" applyBorder="1"/>
    <xf numFmtId="0" fontId="20" fillId="0" borderId="0" xfId="0" applyFont="1"/>
  </cellXfs>
  <cellStyles count="3">
    <cellStyle name="Parasts" xfId="0" builtinId="0"/>
    <cellStyle name="Pārbaudes šūna" xfId="2" builtinId="23"/>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Zane Peļņa" id="{AFE0C85D-94D8-44F2-AB20-3DACC96988FE}" userId="S-1-5-21-2885511460-403292580-4711569-1174" providerId="AD"/>
</personList>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s1.xml><?xml version="1.0" encoding="utf-8"?>
<ThreadedComments xmlns="http://schemas.microsoft.com/office/spreadsheetml/2018/threadedcomments" xmlns:x="http://schemas.openxmlformats.org/spreadsheetml/2006/main">
  <threadedComment ref="R96" dT="2024-09-10T06:19:02.97" personId="{AFE0C85D-94D8-44F2-AB20-3DACC96988FE}" id="{F36AF636-11D9-49D1-AC52-CAD85AD98DBA}">
    <text>SIA "DOBELES ŪDENS" finansējums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6"/>
  <sheetViews>
    <sheetView tabSelected="1" view="pageBreakPreview" zoomScale="60" zoomScaleNormal="60" zoomScalePageLayoutView="130" workbookViewId="0">
      <pane xSplit="1" ySplit="1" topLeftCell="B2" activePane="bottomRight" state="frozen"/>
      <selection pane="topRight" activeCell="B1" sqref="B1"/>
      <selection pane="bottomLeft" activeCell="A4" sqref="A4"/>
      <selection pane="bottomRight" activeCell="D109" sqref="C109:D109"/>
    </sheetView>
  </sheetViews>
  <sheetFormatPr defaultColWidth="8.85546875" defaultRowHeight="18" thickTop="1" thickBottom="1" x14ac:dyDescent="0.35"/>
  <cols>
    <col min="1" max="1" width="8" style="8" customWidth="1"/>
    <col min="2" max="2" width="49.28515625" style="204" customWidth="1"/>
    <col min="3" max="3" width="13.85546875" style="13" customWidth="1"/>
    <col min="4" max="4" width="13" style="13" customWidth="1"/>
    <col min="5" max="5" width="13.7109375" style="13" customWidth="1"/>
    <col min="6" max="6" width="18.28515625" style="205" customWidth="1"/>
    <col min="7" max="7" width="13.85546875" style="13" customWidth="1"/>
    <col min="8" max="8" width="26.28515625" style="206" customWidth="1"/>
    <col min="9" max="9" width="12.85546875" style="207" customWidth="1"/>
    <col min="10" max="11" width="12.85546875" style="206" customWidth="1"/>
    <col min="12" max="12" width="12.85546875" style="207" customWidth="1"/>
    <col min="13" max="14" width="12.85546875" style="206" customWidth="1"/>
    <col min="15" max="15" width="16.28515625" style="206" customWidth="1"/>
    <col min="16" max="16" width="16.140625" style="206" customWidth="1"/>
    <col min="17" max="17" width="16" style="206" customWidth="1"/>
    <col min="18" max="18" width="16.85546875" style="206" customWidth="1"/>
    <col min="19" max="19" width="66.28515625" style="208" customWidth="1"/>
    <col min="20" max="20" width="13.28515625" style="13" customWidth="1"/>
    <col min="21" max="21" width="12.7109375" style="13" customWidth="1"/>
    <col min="22" max="22" width="21.42578125" style="13" customWidth="1"/>
    <col min="23" max="23" width="30.140625" style="209" customWidth="1"/>
    <col min="24" max="24" width="23.42578125" style="13" customWidth="1"/>
    <col min="25" max="25" width="25.7109375" style="13" customWidth="1"/>
    <col min="26" max="26" width="37.5703125" style="13" customWidth="1"/>
    <col min="27" max="27" width="19.42578125" style="13" customWidth="1"/>
    <col min="28" max="16384" width="8.85546875" style="13"/>
  </cols>
  <sheetData>
    <row r="1" spans="1:26" ht="37.5" customHeight="1" thickBot="1" x14ac:dyDescent="0.35">
      <c r="A1" s="10" t="s">
        <v>469</v>
      </c>
      <c r="B1" s="11"/>
      <c r="C1" s="11"/>
      <c r="D1" s="11"/>
      <c r="E1" s="11"/>
      <c r="F1" s="11"/>
      <c r="G1" s="11"/>
      <c r="H1" s="11"/>
      <c r="I1" s="11"/>
      <c r="J1" s="11"/>
      <c r="K1" s="11"/>
      <c r="L1" s="11"/>
      <c r="M1" s="11"/>
      <c r="N1" s="11"/>
      <c r="O1" s="11"/>
      <c r="P1" s="11"/>
      <c r="Q1" s="11"/>
      <c r="R1" s="11"/>
      <c r="S1" s="11"/>
      <c r="T1" s="11"/>
      <c r="U1" s="11"/>
      <c r="V1" s="11"/>
      <c r="W1" s="11"/>
      <c r="X1" s="11"/>
      <c r="Y1" s="11"/>
      <c r="Z1" s="12"/>
    </row>
    <row r="2" spans="1:26" ht="21.75" customHeight="1" thickTop="1" thickBot="1" x14ac:dyDescent="0.35">
      <c r="A2" s="9" t="s">
        <v>58</v>
      </c>
      <c r="B2" s="14" t="s">
        <v>0</v>
      </c>
      <c r="C2" s="15" t="s">
        <v>2</v>
      </c>
      <c r="D2" s="16"/>
      <c r="E2" s="17"/>
      <c r="F2" s="18" t="s">
        <v>62</v>
      </c>
      <c r="G2" s="18" t="s">
        <v>5</v>
      </c>
      <c r="H2" s="19" t="s">
        <v>3</v>
      </c>
      <c r="I2" s="20">
        <v>2024</v>
      </c>
      <c r="J2" s="18">
        <v>2025</v>
      </c>
      <c r="K2" s="18">
        <v>2026</v>
      </c>
      <c r="L2" s="20" t="s">
        <v>524</v>
      </c>
      <c r="M2" s="18" t="s">
        <v>525</v>
      </c>
      <c r="N2" s="18" t="s">
        <v>526</v>
      </c>
      <c r="O2" s="21" t="s">
        <v>14</v>
      </c>
      <c r="P2" s="22"/>
      <c r="Q2" s="22"/>
      <c r="R2" s="23"/>
      <c r="S2" s="24" t="s">
        <v>8</v>
      </c>
      <c r="T2" s="25" t="s">
        <v>11</v>
      </c>
      <c r="U2" s="26"/>
      <c r="V2" s="18" t="s">
        <v>20</v>
      </c>
      <c r="W2" s="27" t="s">
        <v>19</v>
      </c>
      <c r="X2" s="18" t="s">
        <v>18</v>
      </c>
      <c r="Y2" s="18" t="s">
        <v>306</v>
      </c>
      <c r="Z2" s="18" t="s">
        <v>36</v>
      </c>
    </row>
    <row r="3" spans="1:26" s="37" customFormat="1" thickTop="1" thickBot="1" x14ac:dyDescent="0.35">
      <c r="A3" s="9"/>
      <c r="B3" s="28"/>
      <c r="C3" s="29" t="s">
        <v>1</v>
      </c>
      <c r="D3" s="29" t="s">
        <v>7</v>
      </c>
      <c r="E3" s="29" t="s">
        <v>4</v>
      </c>
      <c r="F3" s="30"/>
      <c r="G3" s="30"/>
      <c r="H3" s="31"/>
      <c r="I3" s="32"/>
      <c r="J3" s="31"/>
      <c r="K3" s="31"/>
      <c r="L3" s="32"/>
      <c r="M3" s="31"/>
      <c r="N3" s="31"/>
      <c r="O3" s="33" t="s">
        <v>13</v>
      </c>
      <c r="P3" s="33" t="s">
        <v>6</v>
      </c>
      <c r="Q3" s="33" t="s">
        <v>12</v>
      </c>
      <c r="R3" s="34" t="s">
        <v>59</v>
      </c>
      <c r="S3" s="35"/>
      <c r="T3" s="29" t="s">
        <v>9</v>
      </c>
      <c r="U3" s="29" t="s">
        <v>10</v>
      </c>
      <c r="V3" s="30"/>
      <c r="W3" s="36"/>
      <c r="X3" s="30"/>
      <c r="Y3" s="30"/>
      <c r="Z3" s="30"/>
    </row>
    <row r="4" spans="1:26" ht="171" customHeight="1" thickTop="1" thickBot="1" x14ac:dyDescent="0.35">
      <c r="A4" s="38">
        <v>1</v>
      </c>
      <c r="B4" s="39" t="s">
        <v>523</v>
      </c>
      <c r="C4" s="40" t="s">
        <v>37</v>
      </c>
      <c r="D4" s="41" t="s">
        <v>533</v>
      </c>
      <c r="E4" s="41" t="s">
        <v>534</v>
      </c>
      <c r="F4" s="42" t="s">
        <v>529</v>
      </c>
      <c r="G4" s="43"/>
      <c r="H4" s="44">
        <f>I4+J4+K4</f>
        <v>616156</v>
      </c>
      <c r="I4" s="45">
        <v>119319</v>
      </c>
      <c r="J4" s="44">
        <v>114769</v>
      </c>
      <c r="K4" s="44">
        <v>382068</v>
      </c>
      <c r="L4" s="45">
        <v>61260</v>
      </c>
      <c r="M4" s="44"/>
      <c r="N4" s="44"/>
      <c r="O4" s="44">
        <v>616156</v>
      </c>
      <c r="P4" s="46"/>
      <c r="Q4" s="46"/>
      <c r="R4" s="46"/>
      <c r="S4" s="42" t="s">
        <v>528</v>
      </c>
      <c r="T4" s="42">
        <v>2024</v>
      </c>
      <c r="U4" s="42">
        <v>2026</v>
      </c>
      <c r="V4" s="39" t="s">
        <v>465</v>
      </c>
      <c r="W4" s="42" t="s">
        <v>536</v>
      </c>
      <c r="X4" s="42" t="s">
        <v>15</v>
      </c>
      <c r="Y4" s="47"/>
      <c r="Z4" s="47"/>
    </row>
    <row r="5" spans="1:26" ht="171" customHeight="1" thickTop="1" thickBot="1" x14ac:dyDescent="0.35">
      <c r="A5" s="38">
        <v>2</v>
      </c>
      <c r="B5" s="39" t="s">
        <v>532</v>
      </c>
      <c r="C5" s="40" t="s">
        <v>17</v>
      </c>
      <c r="D5" s="40" t="s">
        <v>49</v>
      </c>
      <c r="E5" s="41" t="s">
        <v>48</v>
      </c>
      <c r="F5" s="42" t="s">
        <v>409</v>
      </c>
      <c r="G5" s="43"/>
      <c r="H5" s="44">
        <v>1186000</v>
      </c>
      <c r="I5" s="45"/>
      <c r="J5" s="44"/>
      <c r="K5" s="44">
        <v>117900</v>
      </c>
      <c r="L5" s="45"/>
      <c r="M5" s="44"/>
      <c r="N5" s="44"/>
      <c r="O5" s="44">
        <f>H5*0.15</f>
        <v>177900</v>
      </c>
      <c r="P5" s="46">
        <f>H5*0.85</f>
        <v>1008100</v>
      </c>
      <c r="Q5" s="46"/>
      <c r="R5" s="46"/>
      <c r="S5" s="42" t="s">
        <v>535</v>
      </c>
      <c r="T5" s="42">
        <v>2026</v>
      </c>
      <c r="U5" s="42">
        <v>2026</v>
      </c>
      <c r="V5" s="39" t="s">
        <v>33</v>
      </c>
      <c r="W5" s="42" t="s">
        <v>540</v>
      </c>
      <c r="X5" s="42" t="s">
        <v>23</v>
      </c>
      <c r="Y5" s="47" t="s">
        <v>256</v>
      </c>
      <c r="Z5" s="47"/>
    </row>
    <row r="6" spans="1:26" ht="152.25" customHeight="1" thickTop="1" thickBot="1" x14ac:dyDescent="0.35">
      <c r="A6" s="38">
        <v>3</v>
      </c>
      <c r="B6" s="39" t="s">
        <v>527</v>
      </c>
      <c r="C6" s="40" t="s">
        <v>37</v>
      </c>
      <c r="D6" s="41" t="s">
        <v>533</v>
      </c>
      <c r="E6" s="41" t="s">
        <v>541</v>
      </c>
      <c r="F6" s="42" t="s">
        <v>530</v>
      </c>
      <c r="G6" s="43"/>
      <c r="H6" s="44">
        <f>I6+J6+K6</f>
        <v>1212463</v>
      </c>
      <c r="I6" s="45">
        <v>221098</v>
      </c>
      <c r="J6" s="44">
        <v>322881</v>
      </c>
      <c r="K6" s="44">
        <v>668484</v>
      </c>
      <c r="L6" s="45">
        <v>221571</v>
      </c>
      <c r="M6" s="44"/>
      <c r="N6" s="44"/>
      <c r="O6" s="44">
        <v>1212463</v>
      </c>
      <c r="P6" s="46"/>
      <c r="Q6" s="46"/>
      <c r="R6" s="46"/>
      <c r="S6" s="42" t="s">
        <v>626</v>
      </c>
      <c r="T6" s="42">
        <v>2024</v>
      </c>
      <c r="U6" s="42">
        <v>2026</v>
      </c>
      <c r="V6" s="39" t="s">
        <v>465</v>
      </c>
      <c r="W6" s="42" t="s">
        <v>537</v>
      </c>
      <c r="X6" s="42" t="s">
        <v>15</v>
      </c>
      <c r="Y6" s="47"/>
      <c r="Z6" s="47"/>
    </row>
    <row r="7" spans="1:26" ht="152.25" customHeight="1" thickTop="1" thickBot="1" x14ac:dyDescent="0.35">
      <c r="A7" s="38">
        <v>4</v>
      </c>
      <c r="B7" s="39" t="s">
        <v>645</v>
      </c>
      <c r="C7" s="40" t="s">
        <v>37</v>
      </c>
      <c r="D7" s="41" t="s">
        <v>38</v>
      </c>
      <c r="E7" s="41" t="s">
        <v>46</v>
      </c>
      <c r="F7" s="42" t="s">
        <v>26</v>
      </c>
      <c r="G7" s="43"/>
      <c r="H7" s="44">
        <v>12464078</v>
      </c>
      <c r="I7" s="45"/>
      <c r="J7" s="44"/>
      <c r="K7" s="44">
        <v>12464078</v>
      </c>
      <c r="L7" s="45"/>
      <c r="M7" s="44"/>
      <c r="N7" s="44"/>
      <c r="O7" s="44"/>
      <c r="P7" s="46"/>
      <c r="Q7" s="46"/>
      <c r="R7" s="46"/>
      <c r="S7" s="42" t="s">
        <v>646</v>
      </c>
      <c r="T7" s="42">
        <v>2026</v>
      </c>
      <c r="U7" s="42">
        <v>2028</v>
      </c>
      <c r="V7" s="39" t="s">
        <v>465</v>
      </c>
      <c r="W7" s="42" t="s">
        <v>625</v>
      </c>
      <c r="X7" s="42" t="s">
        <v>23</v>
      </c>
      <c r="Y7" s="47"/>
      <c r="Z7" s="47"/>
    </row>
    <row r="8" spans="1:26" ht="86.25" customHeight="1" thickTop="1" thickBot="1" x14ac:dyDescent="0.35">
      <c r="A8" s="38">
        <v>5</v>
      </c>
      <c r="B8" s="48" t="s">
        <v>498</v>
      </c>
      <c r="C8" s="49" t="s">
        <v>37</v>
      </c>
      <c r="D8" s="49" t="s">
        <v>38</v>
      </c>
      <c r="E8" s="49" t="s">
        <v>46</v>
      </c>
      <c r="F8" s="50" t="s">
        <v>25</v>
      </c>
      <c r="G8" s="51"/>
      <c r="H8" s="52">
        <v>330967</v>
      </c>
      <c r="I8" s="53"/>
      <c r="J8" s="52">
        <v>10636</v>
      </c>
      <c r="K8" s="52">
        <v>320331</v>
      </c>
      <c r="L8" s="53"/>
      <c r="M8" s="52"/>
      <c r="N8" s="52"/>
      <c r="O8" s="52">
        <v>49645</v>
      </c>
      <c r="P8" s="52">
        <v>281322</v>
      </c>
      <c r="Q8" s="52"/>
      <c r="R8" s="54"/>
      <c r="S8" s="48" t="s">
        <v>510</v>
      </c>
      <c r="T8" s="50">
        <v>2024</v>
      </c>
      <c r="U8" s="50">
        <v>2027</v>
      </c>
      <c r="V8" s="48" t="s">
        <v>33</v>
      </c>
      <c r="W8" s="48" t="s">
        <v>538</v>
      </c>
      <c r="X8" s="55" t="s">
        <v>15</v>
      </c>
      <c r="Y8" s="51"/>
      <c r="Z8" s="55"/>
    </row>
    <row r="9" spans="1:26" ht="207" customHeight="1" thickTop="1" thickBot="1" x14ac:dyDescent="0.35">
      <c r="A9" s="38">
        <v>6</v>
      </c>
      <c r="B9" s="56" t="s">
        <v>519</v>
      </c>
      <c r="C9" s="49" t="s">
        <v>37</v>
      </c>
      <c r="D9" s="49" t="s">
        <v>38</v>
      </c>
      <c r="E9" s="49" t="s">
        <v>374</v>
      </c>
      <c r="F9" s="50" t="s">
        <v>26</v>
      </c>
      <c r="G9" s="51"/>
      <c r="H9" s="57">
        <f>O9+P9</f>
        <v>53817.619999999995</v>
      </c>
      <c r="I9" s="58"/>
      <c r="J9" s="57">
        <v>53817.62</v>
      </c>
      <c r="K9" s="57"/>
      <c r="L9" s="58"/>
      <c r="M9" s="57"/>
      <c r="N9" s="57"/>
      <c r="O9" s="57">
        <v>9340.24</v>
      </c>
      <c r="P9" s="57">
        <v>44477.38</v>
      </c>
      <c r="Q9" s="52"/>
      <c r="R9" s="54"/>
      <c r="S9" s="48" t="s">
        <v>521</v>
      </c>
      <c r="T9" s="50">
        <v>2024</v>
      </c>
      <c r="U9" s="50">
        <v>2025</v>
      </c>
      <c r="V9" s="48" t="s">
        <v>520</v>
      </c>
      <c r="W9" s="48" t="s">
        <v>539</v>
      </c>
      <c r="X9" s="55" t="s">
        <v>15</v>
      </c>
      <c r="Y9" s="51"/>
      <c r="Z9" s="51"/>
    </row>
    <row r="10" spans="1:26" ht="207" customHeight="1" thickTop="1" thickBot="1" x14ac:dyDescent="0.35">
      <c r="A10" s="38">
        <v>7</v>
      </c>
      <c r="B10" s="59" t="s">
        <v>531</v>
      </c>
      <c r="C10" s="40" t="s">
        <v>37</v>
      </c>
      <c r="D10" s="40" t="s">
        <v>39</v>
      </c>
      <c r="E10" s="40" t="s">
        <v>47</v>
      </c>
      <c r="F10" s="39" t="s">
        <v>542</v>
      </c>
      <c r="G10" s="60"/>
      <c r="H10" s="61">
        <f>SUM(I10:K10)</f>
        <v>133422</v>
      </c>
      <c r="I10" s="62">
        <v>75362</v>
      </c>
      <c r="J10" s="61">
        <v>11510</v>
      </c>
      <c r="K10" s="61">
        <v>46550</v>
      </c>
      <c r="L10" s="62">
        <v>74881</v>
      </c>
      <c r="M10" s="61"/>
      <c r="N10" s="61"/>
      <c r="O10" s="61">
        <v>133422</v>
      </c>
      <c r="P10" s="61"/>
      <c r="Q10" s="61"/>
      <c r="R10" s="63"/>
      <c r="S10" s="39" t="s">
        <v>543</v>
      </c>
      <c r="T10" s="64">
        <v>2024</v>
      </c>
      <c r="U10" s="64">
        <v>2026</v>
      </c>
      <c r="V10" s="39" t="s">
        <v>362</v>
      </c>
      <c r="W10" s="39" t="s">
        <v>465</v>
      </c>
      <c r="X10" s="65" t="s">
        <v>15</v>
      </c>
      <c r="Y10" s="60"/>
      <c r="Z10" s="60"/>
    </row>
    <row r="11" spans="1:26" ht="34.5" thickTop="1" thickBot="1" x14ac:dyDescent="0.35">
      <c r="A11" s="38">
        <v>8</v>
      </c>
      <c r="B11" s="66" t="s">
        <v>473</v>
      </c>
      <c r="C11" s="67" t="s">
        <v>37</v>
      </c>
      <c r="D11" s="67" t="s">
        <v>39</v>
      </c>
      <c r="E11" s="67" t="s">
        <v>484</v>
      </c>
      <c r="F11" s="68" t="s">
        <v>26</v>
      </c>
      <c r="G11" s="69"/>
      <c r="H11" s="70">
        <v>1896097</v>
      </c>
      <c r="I11" s="71"/>
      <c r="J11" s="70"/>
      <c r="K11" s="70"/>
      <c r="L11" s="71">
        <v>1982088</v>
      </c>
      <c r="M11" s="70"/>
      <c r="N11" s="70"/>
      <c r="O11" s="70">
        <v>1896027</v>
      </c>
      <c r="P11" s="72"/>
      <c r="Q11" s="72"/>
      <c r="R11" s="73"/>
      <c r="S11" s="74" t="s">
        <v>474</v>
      </c>
      <c r="T11" s="75">
        <v>2023</v>
      </c>
      <c r="U11" s="75">
        <v>2024</v>
      </c>
      <c r="V11" s="74" t="s">
        <v>362</v>
      </c>
      <c r="W11" s="74" t="s">
        <v>465</v>
      </c>
      <c r="X11" s="76" t="s">
        <v>551</v>
      </c>
      <c r="Y11" s="69"/>
      <c r="Z11" s="69"/>
    </row>
    <row r="12" spans="1:26" s="78" customFormat="1" ht="46.5" customHeight="1" thickTop="1" thickBot="1" x14ac:dyDescent="0.35">
      <c r="A12" s="38">
        <v>9</v>
      </c>
      <c r="B12" s="77" t="s">
        <v>544</v>
      </c>
      <c r="C12" s="40" t="s">
        <v>37</v>
      </c>
      <c r="D12" s="40" t="s">
        <v>39</v>
      </c>
      <c r="E12" s="40" t="s">
        <v>47</v>
      </c>
      <c r="F12" s="64" t="s">
        <v>26</v>
      </c>
      <c r="G12" s="60"/>
      <c r="H12" s="61">
        <v>1500000</v>
      </c>
      <c r="I12" s="62"/>
      <c r="J12" s="61"/>
      <c r="K12" s="61">
        <v>200000</v>
      </c>
      <c r="L12" s="62"/>
      <c r="M12" s="61"/>
      <c r="N12" s="61"/>
      <c r="O12" s="61">
        <v>200000</v>
      </c>
      <c r="P12" s="61"/>
      <c r="Q12" s="61"/>
      <c r="R12" s="63"/>
      <c r="S12" s="39" t="s">
        <v>389</v>
      </c>
      <c r="T12" s="64">
        <v>2026</v>
      </c>
      <c r="U12" s="64">
        <v>2027</v>
      </c>
      <c r="V12" s="39" t="s">
        <v>362</v>
      </c>
      <c r="W12" s="39" t="s">
        <v>465</v>
      </c>
      <c r="X12" s="65" t="s">
        <v>23</v>
      </c>
      <c r="Y12" s="60"/>
      <c r="Z12" s="60"/>
    </row>
    <row r="13" spans="1:26" ht="340.5" customHeight="1" thickTop="1" thickBot="1" x14ac:dyDescent="0.35">
      <c r="A13" s="38">
        <v>10</v>
      </c>
      <c r="B13" s="79" t="s">
        <v>545</v>
      </c>
      <c r="C13" s="41" t="s">
        <v>546</v>
      </c>
      <c r="D13" s="80" t="s">
        <v>547</v>
      </c>
      <c r="E13" s="80" t="s">
        <v>548</v>
      </c>
      <c r="F13" s="42" t="s">
        <v>549</v>
      </c>
      <c r="G13" s="43"/>
      <c r="H13" s="81">
        <f>SUM(I13:K13)</f>
        <v>203870</v>
      </c>
      <c r="I13" s="82">
        <v>5850</v>
      </c>
      <c r="J13" s="81">
        <v>24445</v>
      </c>
      <c r="K13" s="81">
        <v>173575</v>
      </c>
      <c r="L13" s="82">
        <v>26883</v>
      </c>
      <c r="M13" s="81"/>
      <c r="N13" s="81"/>
      <c r="O13" s="81">
        <v>203870</v>
      </c>
      <c r="P13" s="81"/>
      <c r="Q13" s="81"/>
      <c r="R13" s="46"/>
      <c r="S13" s="42" t="s">
        <v>550</v>
      </c>
      <c r="T13" s="47">
        <v>2024</v>
      </c>
      <c r="U13" s="47">
        <v>2026</v>
      </c>
      <c r="V13" s="42" t="s">
        <v>363</v>
      </c>
      <c r="W13" s="42" t="s">
        <v>465</v>
      </c>
      <c r="X13" s="83" t="s">
        <v>15</v>
      </c>
      <c r="Y13" s="43"/>
      <c r="Z13" s="43"/>
    </row>
    <row r="14" spans="1:26" ht="409.5" customHeight="1" thickTop="1" thickBot="1" x14ac:dyDescent="0.35">
      <c r="A14" s="38">
        <v>11</v>
      </c>
      <c r="B14" s="84" t="s">
        <v>31</v>
      </c>
      <c r="C14" s="40" t="s">
        <v>17</v>
      </c>
      <c r="D14" s="40" t="s">
        <v>49</v>
      </c>
      <c r="E14" s="40" t="s">
        <v>48</v>
      </c>
      <c r="F14" s="64" t="s">
        <v>32</v>
      </c>
      <c r="G14" s="60"/>
      <c r="H14" s="61">
        <v>80000</v>
      </c>
      <c r="I14" s="62"/>
      <c r="J14" s="61"/>
      <c r="K14" s="61">
        <v>80000</v>
      </c>
      <c r="L14" s="62"/>
      <c r="M14" s="61"/>
      <c r="N14" s="61"/>
      <c r="O14" s="61">
        <v>80000</v>
      </c>
      <c r="P14" s="61"/>
      <c r="Q14" s="61"/>
      <c r="R14" s="63"/>
      <c r="S14" s="39" t="s">
        <v>358</v>
      </c>
      <c r="T14" s="64">
        <v>2025</v>
      </c>
      <c r="U14" s="64">
        <v>2026</v>
      </c>
      <c r="V14" s="39" t="s">
        <v>33</v>
      </c>
      <c r="W14" s="39" t="s">
        <v>476</v>
      </c>
      <c r="X14" s="65"/>
      <c r="Y14" s="85" t="s">
        <v>450</v>
      </c>
      <c r="Z14" s="60"/>
    </row>
    <row r="15" spans="1:26" ht="372.75" customHeight="1" thickTop="1" thickBot="1" x14ac:dyDescent="0.35">
      <c r="A15" s="38">
        <v>12</v>
      </c>
      <c r="B15" s="84" t="s">
        <v>63</v>
      </c>
      <c r="C15" s="40" t="s">
        <v>17</v>
      </c>
      <c r="D15" s="40" t="s">
        <v>49</v>
      </c>
      <c r="E15" s="40" t="s">
        <v>48</v>
      </c>
      <c r="F15" s="64" t="s">
        <v>32</v>
      </c>
      <c r="G15" s="60"/>
      <c r="H15" s="61">
        <v>1100000</v>
      </c>
      <c r="I15" s="62"/>
      <c r="J15" s="61"/>
      <c r="K15" s="61">
        <v>1100000</v>
      </c>
      <c r="L15" s="62"/>
      <c r="M15" s="61"/>
      <c r="N15" s="61"/>
      <c r="O15" s="61">
        <v>661000</v>
      </c>
      <c r="P15" s="61">
        <v>439000</v>
      </c>
      <c r="Q15" s="61"/>
      <c r="R15" s="63"/>
      <c r="S15" s="39" t="s">
        <v>647</v>
      </c>
      <c r="T15" s="86">
        <v>2026</v>
      </c>
      <c r="U15" s="86">
        <v>2027</v>
      </c>
      <c r="V15" s="39" t="s">
        <v>33</v>
      </c>
      <c r="W15" s="39" t="s">
        <v>475</v>
      </c>
      <c r="X15" s="87"/>
      <c r="Y15" s="85" t="s">
        <v>450</v>
      </c>
      <c r="Z15" s="60"/>
    </row>
    <row r="16" spans="1:26" ht="116.25" customHeight="1" thickTop="1" thickBot="1" x14ac:dyDescent="0.35">
      <c r="A16" s="38">
        <v>13</v>
      </c>
      <c r="B16" s="84" t="s">
        <v>28</v>
      </c>
      <c r="C16" s="40" t="s">
        <v>379</v>
      </c>
      <c r="D16" s="40" t="s">
        <v>485</v>
      </c>
      <c r="E16" s="40" t="s">
        <v>378</v>
      </c>
      <c r="F16" s="64" t="s">
        <v>26</v>
      </c>
      <c r="G16" s="60"/>
      <c r="H16" s="61">
        <v>175156.22</v>
      </c>
      <c r="I16" s="62"/>
      <c r="J16" s="61"/>
      <c r="K16" s="61">
        <v>175156</v>
      </c>
      <c r="L16" s="62"/>
      <c r="M16" s="61"/>
      <c r="N16" s="61"/>
      <c r="O16" s="61">
        <v>26273</v>
      </c>
      <c r="P16" s="61">
        <v>140125</v>
      </c>
      <c r="Q16" s="61">
        <v>8757.8109999999997</v>
      </c>
      <c r="R16" s="63"/>
      <c r="S16" s="39" t="s">
        <v>29</v>
      </c>
      <c r="T16" s="64">
        <v>2020</v>
      </c>
      <c r="U16" s="64">
        <v>2026</v>
      </c>
      <c r="V16" s="39" t="s">
        <v>33</v>
      </c>
      <c r="W16" s="39" t="s">
        <v>363</v>
      </c>
      <c r="X16" s="39" t="s">
        <v>23</v>
      </c>
      <c r="Y16" s="64" t="s">
        <v>30</v>
      </c>
      <c r="Z16" s="60"/>
    </row>
    <row r="17" spans="1:26" ht="69.75" customHeight="1" thickTop="1" thickBot="1" x14ac:dyDescent="0.35">
      <c r="A17" s="38">
        <v>14</v>
      </c>
      <c r="B17" s="88" t="s">
        <v>552</v>
      </c>
      <c r="C17" s="89" t="s">
        <v>17</v>
      </c>
      <c r="D17" s="80" t="s">
        <v>554</v>
      </c>
      <c r="E17" s="80" t="s">
        <v>553</v>
      </c>
      <c r="F17" s="42" t="s">
        <v>555</v>
      </c>
      <c r="G17" s="43"/>
      <c r="H17" s="81">
        <f>SUM(I17:K17)</f>
        <v>549700</v>
      </c>
      <c r="I17" s="82">
        <v>600</v>
      </c>
      <c r="J17" s="81">
        <v>73195</v>
      </c>
      <c r="K17" s="81">
        <v>475905</v>
      </c>
      <c r="L17" s="82">
        <v>36940</v>
      </c>
      <c r="M17" s="81"/>
      <c r="N17" s="81"/>
      <c r="O17" s="81">
        <v>549700</v>
      </c>
      <c r="P17" s="81"/>
      <c r="Q17" s="81"/>
      <c r="R17" s="46"/>
      <c r="S17" s="88" t="s">
        <v>556</v>
      </c>
      <c r="T17" s="90">
        <v>2024</v>
      </c>
      <c r="U17" s="90">
        <v>2026</v>
      </c>
      <c r="V17" s="42" t="s">
        <v>65</v>
      </c>
      <c r="W17" s="42" t="s">
        <v>465</v>
      </c>
      <c r="X17" s="91" t="s">
        <v>15</v>
      </c>
      <c r="Y17" s="92"/>
      <c r="Z17" s="43"/>
    </row>
    <row r="18" spans="1:26" ht="349.5" customHeight="1" thickTop="1" thickBot="1" x14ac:dyDescent="0.35">
      <c r="A18" s="38">
        <v>15</v>
      </c>
      <c r="B18" s="88" t="s">
        <v>557</v>
      </c>
      <c r="C18" s="89" t="s">
        <v>17</v>
      </c>
      <c r="D18" s="80" t="s">
        <v>55</v>
      </c>
      <c r="E18" s="80" t="s">
        <v>375</v>
      </c>
      <c r="F18" s="42" t="s">
        <v>549</v>
      </c>
      <c r="G18" s="43"/>
      <c r="H18" s="81">
        <f>SUM(I18:K18)</f>
        <v>801686</v>
      </c>
      <c r="I18" s="82">
        <v>228591</v>
      </c>
      <c r="J18" s="81">
        <v>262517</v>
      </c>
      <c r="K18" s="81">
        <v>310578</v>
      </c>
      <c r="L18" s="82">
        <v>160665</v>
      </c>
      <c r="M18" s="81"/>
      <c r="N18" s="81"/>
      <c r="O18" s="81">
        <v>801686</v>
      </c>
      <c r="P18" s="81"/>
      <c r="Q18" s="81"/>
      <c r="R18" s="46"/>
      <c r="S18" s="42" t="s">
        <v>558</v>
      </c>
      <c r="T18" s="90">
        <v>2024</v>
      </c>
      <c r="U18" s="90">
        <v>2026</v>
      </c>
      <c r="V18" s="42" t="s">
        <v>465</v>
      </c>
      <c r="W18" s="42" t="s">
        <v>559</v>
      </c>
      <c r="X18" s="91" t="s">
        <v>15</v>
      </c>
      <c r="Y18" s="92"/>
      <c r="Z18" s="43"/>
    </row>
    <row r="19" spans="1:26" ht="34.5" thickTop="1" thickBot="1" x14ac:dyDescent="0.35">
      <c r="A19" s="38">
        <v>16</v>
      </c>
      <c r="B19" s="84" t="s">
        <v>27</v>
      </c>
      <c r="C19" s="40" t="s">
        <v>17</v>
      </c>
      <c r="D19" s="40" t="s">
        <v>55</v>
      </c>
      <c r="E19" s="40" t="s">
        <v>375</v>
      </c>
      <c r="F19" s="64" t="s">
        <v>26</v>
      </c>
      <c r="G19" s="60"/>
      <c r="H19" s="61">
        <v>2000000</v>
      </c>
      <c r="I19" s="62"/>
      <c r="J19" s="61"/>
      <c r="K19" s="61"/>
      <c r="L19" s="62"/>
      <c r="M19" s="61"/>
      <c r="N19" s="61">
        <v>2000000</v>
      </c>
      <c r="O19" s="93">
        <v>0.15</v>
      </c>
      <c r="P19" s="93">
        <v>0.85</v>
      </c>
      <c r="Q19" s="61"/>
      <c r="R19" s="63"/>
      <c r="S19" s="39" t="s">
        <v>111</v>
      </c>
      <c r="T19" s="64">
        <v>2025</v>
      </c>
      <c r="U19" s="64">
        <v>2027</v>
      </c>
      <c r="V19" s="39" t="s">
        <v>33</v>
      </c>
      <c r="W19" s="39" t="s">
        <v>470</v>
      </c>
      <c r="X19" s="65"/>
      <c r="Y19" s="60"/>
      <c r="Z19" s="60"/>
    </row>
    <row r="20" spans="1:26" s="99" customFormat="1" ht="34.5" thickTop="1" thickBot="1" x14ac:dyDescent="0.35">
      <c r="A20" s="38">
        <v>17</v>
      </c>
      <c r="B20" s="84" t="s">
        <v>366</v>
      </c>
      <c r="C20" s="94" t="s">
        <v>17</v>
      </c>
      <c r="D20" s="94" t="s">
        <v>49</v>
      </c>
      <c r="E20" s="94" t="s">
        <v>48</v>
      </c>
      <c r="F20" s="86" t="s">
        <v>360</v>
      </c>
      <c r="G20" s="85">
        <v>71</v>
      </c>
      <c r="H20" s="95">
        <v>500000</v>
      </c>
      <c r="I20" s="62"/>
      <c r="J20" s="95"/>
      <c r="K20" s="95"/>
      <c r="L20" s="62"/>
      <c r="M20" s="95"/>
      <c r="N20" s="95">
        <v>500000</v>
      </c>
      <c r="O20" s="96">
        <v>0.15</v>
      </c>
      <c r="P20" s="96">
        <v>0.85</v>
      </c>
      <c r="Q20" s="95"/>
      <c r="R20" s="97"/>
      <c r="S20" s="84" t="s">
        <v>451</v>
      </c>
      <c r="T20" s="86">
        <v>2024</v>
      </c>
      <c r="U20" s="86">
        <v>2026</v>
      </c>
      <c r="V20" s="84" t="s">
        <v>33</v>
      </c>
      <c r="W20" s="84" t="s">
        <v>471</v>
      </c>
      <c r="X20" s="98"/>
      <c r="Y20" s="85" t="s">
        <v>450</v>
      </c>
      <c r="Z20" s="85"/>
    </row>
    <row r="21" spans="1:26" ht="100.5" customHeight="1" thickTop="1" thickBot="1" x14ac:dyDescent="0.35">
      <c r="A21" s="38">
        <v>18</v>
      </c>
      <c r="B21" s="100" t="s">
        <v>648</v>
      </c>
      <c r="C21" s="67" t="s">
        <v>37</v>
      </c>
      <c r="D21" s="67" t="s">
        <v>42</v>
      </c>
      <c r="E21" s="67" t="s">
        <v>50</v>
      </c>
      <c r="F21" s="100" t="s">
        <v>441</v>
      </c>
      <c r="G21" s="69"/>
      <c r="H21" s="101">
        <v>671550</v>
      </c>
      <c r="I21" s="102"/>
      <c r="J21" s="101">
        <v>671550</v>
      </c>
      <c r="K21" s="101"/>
      <c r="L21" s="102"/>
      <c r="M21" s="101"/>
      <c r="N21" s="101"/>
      <c r="O21" s="72">
        <v>116550</v>
      </c>
      <c r="P21" s="103">
        <v>555000</v>
      </c>
      <c r="Q21" s="72"/>
      <c r="R21" s="73"/>
      <c r="S21" s="100" t="s">
        <v>390</v>
      </c>
      <c r="T21" s="75">
        <v>2022</v>
      </c>
      <c r="U21" s="75">
        <v>2025</v>
      </c>
      <c r="V21" s="74" t="s">
        <v>33</v>
      </c>
      <c r="W21" s="74" t="s">
        <v>486</v>
      </c>
      <c r="X21" s="104" t="s">
        <v>15</v>
      </c>
      <c r="Y21" s="105" t="s">
        <v>357</v>
      </c>
      <c r="Z21" s="69" t="s">
        <v>522</v>
      </c>
    </row>
    <row r="22" spans="1:26" s="118" customFormat="1" ht="184.5" customHeight="1" thickTop="1" thickBot="1" x14ac:dyDescent="0.35">
      <c r="A22" s="38">
        <v>19</v>
      </c>
      <c r="B22" s="106" t="s">
        <v>499</v>
      </c>
      <c r="C22" s="107" t="s">
        <v>37</v>
      </c>
      <c r="D22" s="107" t="s">
        <v>41</v>
      </c>
      <c r="E22" s="107" t="s">
        <v>500</v>
      </c>
      <c r="F22" s="108" t="s">
        <v>24</v>
      </c>
      <c r="G22" s="109"/>
      <c r="H22" s="110">
        <v>220797</v>
      </c>
      <c r="I22" s="111"/>
      <c r="J22" s="110">
        <v>73599</v>
      </c>
      <c r="K22" s="110">
        <v>73599</v>
      </c>
      <c r="L22" s="111"/>
      <c r="M22" s="110"/>
      <c r="N22" s="110"/>
      <c r="O22" s="112">
        <v>0</v>
      </c>
      <c r="P22" s="112">
        <f>H22*0.85</f>
        <v>187677.44999999998</v>
      </c>
      <c r="Q22" s="112">
        <f>H22*0.15</f>
        <v>33119.549999999996</v>
      </c>
      <c r="R22" s="113"/>
      <c r="S22" s="114" t="s">
        <v>503</v>
      </c>
      <c r="T22" s="115">
        <v>2025</v>
      </c>
      <c r="U22" s="115">
        <v>2027</v>
      </c>
      <c r="V22" s="108" t="s">
        <v>33</v>
      </c>
      <c r="W22" s="108" t="s">
        <v>501</v>
      </c>
      <c r="X22" s="116" t="s">
        <v>563</v>
      </c>
      <c r="Y22" s="116" t="s">
        <v>502</v>
      </c>
      <c r="Z22" s="117" t="s">
        <v>560</v>
      </c>
    </row>
    <row r="23" spans="1:26" ht="53.25" customHeight="1" thickTop="1" thickBot="1" x14ac:dyDescent="0.35">
      <c r="A23" s="38">
        <v>20</v>
      </c>
      <c r="B23" s="88" t="s">
        <v>562</v>
      </c>
      <c r="C23" s="89" t="s">
        <v>17</v>
      </c>
      <c r="D23" s="119" t="s">
        <v>54</v>
      </c>
      <c r="E23" s="119" t="s">
        <v>304</v>
      </c>
      <c r="F23" s="47" t="s">
        <v>24</v>
      </c>
      <c r="G23" s="43"/>
      <c r="H23" s="81">
        <f>SUM(I23:K23)</f>
        <v>749783</v>
      </c>
      <c r="I23" s="82">
        <v>160332</v>
      </c>
      <c r="J23" s="81">
        <v>356281</v>
      </c>
      <c r="K23" s="81">
        <v>233170</v>
      </c>
      <c r="L23" s="82">
        <v>107255</v>
      </c>
      <c r="M23" s="81"/>
      <c r="N23" s="81"/>
      <c r="O23" s="81"/>
      <c r="P23" s="81"/>
      <c r="Q23" s="81"/>
      <c r="R23" s="46"/>
      <c r="S23" s="42" t="s">
        <v>561</v>
      </c>
      <c r="T23" s="47">
        <v>2024</v>
      </c>
      <c r="U23" s="47">
        <v>2026</v>
      </c>
      <c r="V23" s="42" t="s">
        <v>465</v>
      </c>
      <c r="W23" s="42"/>
      <c r="X23" s="42" t="s">
        <v>15</v>
      </c>
      <c r="Y23" s="47"/>
      <c r="Z23" s="47"/>
    </row>
    <row r="24" spans="1:26" s="122" customFormat="1" ht="310.5" customHeight="1" thickTop="1" thickBot="1" x14ac:dyDescent="0.35">
      <c r="A24" s="38">
        <v>21</v>
      </c>
      <c r="B24" s="84" t="s">
        <v>464</v>
      </c>
      <c r="C24" s="94" t="s">
        <v>17</v>
      </c>
      <c r="D24" s="94" t="s">
        <v>54</v>
      </c>
      <c r="E24" s="94" t="s">
        <v>304</v>
      </c>
      <c r="F24" s="86" t="s">
        <v>26</v>
      </c>
      <c r="G24" s="85"/>
      <c r="H24" s="95">
        <v>2223765</v>
      </c>
      <c r="I24" s="62"/>
      <c r="J24" s="95">
        <v>2223765</v>
      </c>
      <c r="K24" s="95"/>
      <c r="L24" s="62"/>
      <c r="M24" s="95"/>
      <c r="N24" s="95"/>
      <c r="O24" s="95">
        <f>H24-P24</f>
        <v>1423765</v>
      </c>
      <c r="P24" s="95">
        <v>800000</v>
      </c>
      <c r="Q24" s="95"/>
      <c r="R24" s="97"/>
      <c r="S24" s="120" t="s">
        <v>492</v>
      </c>
      <c r="T24" s="121">
        <v>2025</v>
      </c>
      <c r="U24" s="86">
        <v>2026</v>
      </c>
      <c r="V24" s="84" t="s">
        <v>33</v>
      </c>
      <c r="W24" s="84" t="s">
        <v>463</v>
      </c>
      <c r="X24" s="98" t="s">
        <v>563</v>
      </c>
      <c r="Y24" s="85" t="s">
        <v>462</v>
      </c>
      <c r="Z24" s="85"/>
    </row>
    <row r="25" spans="1:26" s="122" customFormat="1" ht="74.25" customHeight="1" thickTop="1" thickBot="1" x14ac:dyDescent="0.35">
      <c r="A25" s="38">
        <v>22</v>
      </c>
      <c r="B25" s="84" t="s">
        <v>413</v>
      </c>
      <c r="C25" s="94" t="s">
        <v>17</v>
      </c>
      <c r="D25" s="94" t="s">
        <v>54</v>
      </c>
      <c r="E25" s="94" t="s">
        <v>435</v>
      </c>
      <c r="F25" s="84" t="s">
        <v>26</v>
      </c>
      <c r="G25" s="85"/>
      <c r="H25" s="95">
        <v>1150000</v>
      </c>
      <c r="I25" s="62"/>
      <c r="J25" s="95"/>
      <c r="K25" s="95">
        <v>1150000</v>
      </c>
      <c r="L25" s="62"/>
      <c r="M25" s="95"/>
      <c r="N25" s="95"/>
      <c r="O25" s="95">
        <v>850000</v>
      </c>
      <c r="P25" s="95">
        <v>300000</v>
      </c>
      <c r="Q25" s="95"/>
      <c r="R25" s="97"/>
      <c r="S25" s="84" t="s">
        <v>416</v>
      </c>
      <c r="T25" s="86">
        <v>2024</v>
      </c>
      <c r="U25" s="86">
        <v>2026</v>
      </c>
      <c r="V25" s="84" t="s">
        <v>33</v>
      </c>
      <c r="W25" s="84" t="s">
        <v>414</v>
      </c>
      <c r="X25" s="98" t="s">
        <v>23</v>
      </c>
      <c r="Y25" s="5" t="s">
        <v>415</v>
      </c>
      <c r="Z25" s="85"/>
    </row>
    <row r="26" spans="1:26" s="99" customFormat="1" ht="51" thickTop="1" thickBot="1" x14ac:dyDescent="0.35">
      <c r="A26" s="38">
        <v>23</v>
      </c>
      <c r="B26" s="84" t="s">
        <v>410</v>
      </c>
      <c r="C26" s="94" t="s">
        <v>17</v>
      </c>
      <c r="D26" s="94" t="s">
        <v>54</v>
      </c>
      <c r="E26" s="94" t="s">
        <v>304</v>
      </c>
      <c r="F26" s="86" t="s">
        <v>35</v>
      </c>
      <c r="G26" s="85"/>
      <c r="H26" s="95">
        <v>307633</v>
      </c>
      <c r="I26" s="62"/>
      <c r="J26" s="95"/>
      <c r="K26" s="95"/>
      <c r="L26" s="62"/>
      <c r="M26" s="95"/>
      <c r="N26" s="95">
        <v>307633</v>
      </c>
      <c r="O26" s="95">
        <f>H26*0.15</f>
        <v>46144.95</v>
      </c>
      <c r="P26" s="95">
        <f>H26*0.85</f>
        <v>261488.05</v>
      </c>
      <c r="Q26" s="95"/>
      <c r="R26" s="97"/>
      <c r="S26" s="84" t="s">
        <v>394</v>
      </c>
      <c r="T26" s="86">
        <v>2025</v>
      </c>
      <c r="U26" s="86">
        <v>2027</v>
      </c>
      <c r="V26" s="84" t="s">
        <v>33</v>
      </c>
      <c r="W26" s="84" t="s">
        <v>463</v>
      </c>
      <c r="X26" s="84" t="s">
        <v>23</v>
      </c>
      <c r="Y26" s="85" t="s">
        <v>307</v>
      </c>
      <c r="Z26" s="85"/>
    </row>
    <row r="27" spans="1:26" s="99" customFormat="1" ht="34.5" thickTop="1" thickBot="1" x14ac:dyDescent="0.35">
      <c r="A27" s="38">
        <v>24</v>
      </c>
      <c r="B27" s="84" t="s">
        <v>22</v>
      </c>
      <c r="C27" s="94" t="s">
        <v>17</v>
      </c>
      <c r="D27" s="94" t="s">
        <v>43</v>
      </c>
      <c r="E27" s="94" t="s">
        <v>53</v>
      </c>
      <c r="F27" s="86" t="s">
        <v>21</v>
      </c>
      <c r="G27" s="85"/>
      <c r="H27" s="95">
        <v>20000</v>
      </c>
      <c r="I27" s="62"/>
      <c r="J27" s="95">
        <v>20000</v>
      </c>
      <c r="K27" s="95"/>
      <c r="L27" s="62"/>
      <c r="M27" s="95"/>
      <c r="N27" s="95"/>
      <c r="O27" s="95">
        <v>2000</v>
      </c>
      <c r="P27" s="95">
        <v>18000</v>
      </c>
      <c r="Q27" s="95"/>
      <c r="R27" s="97"/>
      <c r="S27" s="84" t="s">
        <v>112</v>
      </c>
      <c r="T27" s="86">
        <v>2025</v>
      </c>
      <c r="U27" s="86">
        <v>2026</v>
      </c>
      <c r="V27" s="84" t="s">
        <v>372</v>
      </c>
      <c r="W27" s="84" t="s">
        <v>564</v>
      </c>
      <c r="X27" s="98" t="s">
        <v>23</v>
      </c>
      <c r="Y27" s="85" t="s">
        <v>307</v>
      </c>
      <c r="Z27" s="85"/>
    </row>
    <row r="28" spans="1:26" s="99" customFormat="1" ht="34.5" thickTop="1" thickBot="1" x14ac:dyDescent="0.35">
      <c r="A28" s="38">
        <v>25</v>
      </c>
      <c r="B28" s="84" t="s">
        <v>565</v>
      </c>
      <c r="C28" s="94" t="s">
        <v>17</v>
      </c>
      <c r="D28" s="94" t="s">
        <v>43</v>
      </c>
      <c r="E28" s="94" t="s">
        <v>303</v>
      </c>
      <c r="F28" s="86" t="s">
        <v>24</v>
      </c>
      <c r="G28" s="85"/>
      <c r="H28" s="95">
        <f>SUM(I28:K28)</f>
        <v>336488</v>
      </c>
      <c r="I28" s="62">
        <v>336488</v>
      </c>
      <c r="J28" s="95"/>
      <c r="K28" s="95"/>
      <c r="L28" s="62"/>
      <c r="M28" s="95"/>
      <c r="N28" s="95"/>
      <c r="O28" s="95"/>
      <c r="P28" s="95"/>
      <c r="Q28" s="95"/>
      <c r="R28" s="97"/>
      <c r="S28" s="84" t="s">
        <v>571</v>
      </c>
      <c r="T28" s="86">
        <v>2024</v>
      </c>
      <c r="U28" s="86">
        <v>2026</v>
      </c>
      <c r="V28" s="84" t="s">
        <v>465</v>
      </c>
      <c r="W28" s="84"/>
      <c r="X28" s="98" t="s">
        <v>15</v>
      </c>
      <c r="Y28" s="85"/>
      <c r="Z28" s="85"/>
    </row>
    <row r="29" spans="1:26" s="99" customFormat="1" ht="34.5" thickTop="1" thickBot="1" x14ac:dyDescent="0.35">
      <c r="A29" s="38">
        <v>26</v>
      </c>
      <c r="B29" s="84" t="s">
        <v>594</v>
      </c>
      <c r="C29" s="94" t="s">
        <v>17</v>
      </c>
      <c r="D29" s="94" t="s">
        <v>43</v>
      </c>
      <c r="E29" s="94" t="s">
        <v>303</v>
      </c>
      <c r="F29" s="86" t="s">
        <v>26</v>
      </c>
      <c r="G29" s="85"/>
      <c r="H29" s="95">
        <v>504115.81</v>
      </c>
      <c r="I29" s="62"/>
      <c r="J29" s="95"/>
      <c r="K29" s="95"/>
      <c r="L29" s="62">
        <v>109291</v>
      </c>
      <c r="M29" s="95"/>
      <c r="N29" s="95"/>
      <c r="O29" s="95"/>
      <c r="P29" s="95"/>
      <c r="Q29" s="95"/>
      <c r="R29" s="97"/>
      <c r="S29" s="84" t="s">
        <v>595</v>
      </c>
      <c r="T29" s="86">
        <v>2023</v>
      </c>
      <c r="U29" s="86">
        <v>2024</v>
      </c>
      <c r="V29" s="84" t="s">
        <v>465</v>
      </c>
      <c r="W29" s="84"/>
      <c r="X29" s="98" t="s">
        <v>551</v>
      </c>
      <c r="Y29" s="85"/>
      <c r="Z29" s="99" t="s">
        <v>623</v>
      </c>
    </row>
    <row r="30" spans="1:26" s="99" customFormat="1" ht="409.5" customHeight="1" thickTop="1" thickBot="1" x14ac:dyDescent="0.35">
      <c r="A30" s="38">
        <v>27</v>
      </c>
      <c r="B30" s="84" t="s">
        <v>490</v>
      </c>
      <c r="C30" s="94" t="s">
        <v>16</v>
      </c>
      <c r="D30" s="94" t="s">
        <v>44</v>
      </c>
      <c r="E30" s="94" t="s">
        <v>45</v>
      </c>
      <c r="F30" s="86" t="s">
        <v>26</v>
      </c>
      <c r="G30" s="85"/>
      <c r="H30" s="123">
        <v>1203653.76</v>
      </c>
      <c r="I30" s="124"/>
      <c r="J30" s="123">
        <v>1203654</v>
      </c>
      <c r="K30" s="123"/>
      <c r="L30" s="124"/>
      <c r="M30" s="123"/>
      <c r="N30" s="123"/>
      <c r="O30" s="95">
        <f>H30-P30</f>
        <v>180548.08999999997</v>
      </c>
      <c r="P30" s="95">
        <v>1023105.67</v>
      </c>
      <c r="Q30" s="125"/>
      <c r="R30" s="97"/>
      <c r="S30" s="39" t="s">
        <v>649</v>
      </c>
      <c r="T30" s="121">
        <v>2024</v>
      </c>
      <c r="U30" s="121">
        <v>2026</v>
      </c>
      <c r="V30" s="84" t="s">
        <v>33</v>
      </c>
      <c r="W30" s="84"/>
      <c r="X30" s="98" t="s">
        <v>563</v>
      </c>
      <c r="Y30" s="85" t="s">
        <v>482</v>
      </c>
      <c r="Z30" s="85"/>
    </row>
    <row r="31" spans="1:26" s="99" customFormat="1" ht="183" thickTop="1" thickBot="1" x14ac:dyDescent="0.35">
      <c r="A31" s="38">
        <v>28</v>
      </c>
      <c r="B31" s="126" t="s">
        <v>514</v>
      </c>
      <c r="C31" s="127" t="s">
        <v>16</v>
      </c>
      <c r="D31" s="127" t="s">
        <v>44</v>
      </c>
      <c r="E31" s="127" t="s">
        <v>45</v>
      </c>
      <c r="F31" s="128" t="s">
        <v>361</v>
      </c>
      <c r="G31" s="129"/>
      <c r="H31" s="130">
        <v>300000</v>
      </c>
      <c r="I31" s="131"/>
      <c r="J31" s="130">
        <v>300000</v>
      </c>
      <c r="K31" s="130"/>
      <c r="L31" s="131"/>
      <c r="M31" s="130"/>
      <c r="N31" s="130"/>
      <c r="O31" s="132">
        <v>45000</v>
      </c>
      <c r="P31" s="132">
        <v>255000</v>
      </c>
      <c r="Q31" s="133"/>
      <c r="R31" s="134"/>
      <c r="S31" s="48" t="s">
        <v>516</v>
      </c>
      <c r="T31" s="135">
        <v>2025</v>
      </c>
      <c r="U31" s="135">
        <v>2025</v>
      </c>
      <c r="V31" s="126" t="s">
        <v>33</v>
      </c>
      <c r="W31" s="126"/>
      <c r="X31" s="136" t="s">
        <v>505</v>
      </c>
      <c r="Y31" s="129" t="s">
        <v>515</v>
      </c>
      <c r="Z31" s="129"/>
    </row>
    <row r="32" spans="1:26" s="99" customFormat="1" ht="51" thickTop="1" thickBot="1" x14ac:dyDescent="0.35">
      <c r="A32" s="38">
        <v>29</v>
      </c>
      <c r="B32" s="84" t="s">
        <v>491</v>
      </c>
      <c r="C32" s="94" t="s">
        <v>17</v>
      </c>
      <c r="D32" s="94" t="s">
        <v>43</v>
      </c>
      <c r="E32" s="94" t="s">
        <v>303</v>
      </c>
      <c r="F32" s="86" t="s">
        <v>26</v>
      </c>
      <c r="G32" s="85"/>
      <c r="H32" s="95">
        <v>415374</v>
      </c>
      <c r="I32" s="62"/>
      <c r="J32" s="95">
        <v>415374</v>
      </c>
      <c r="K32" s="95"/>
      <c r="L32" s="62"/>
      <c r="M32" s="95"/>
      <c r="N32" s="95"/>
      <c r="O32" s="95">
        <v>415374</v>
      </c>
      <c r="P32" s="95"/>
      <c r="Q32" s="95"/>
      <c r="R32" s="95"/>
      <c r="S32" s="84" t="s">
        <v>568</v>
      </c>
      <c r="T32" s="121">
        <v>2025</v>
      </c>
      <c r="U32" s="121">
        <v>2026</v>
      </c>
      <c r="V32" s="84" t="s">
        <v>465</v>
      </c>
      <c r="W32" s="84"/>
      <c r="X32" s="137" t="s">
        <v>23</v>
      </c>
      <c r="Z32" s="85" t="s">
        <v>566</v>
      </c>
    </row>
    <row r="33" spans="1:26" s="99" customFormat="1" ht="34.5" thickTop="1" thickBot="1" x14ac:dyDescent="0.35">
      <c r="A33" s="38">
        <v>30</v>
      </c>
      <c r="B33" s="84" t="s">
        <v>567</v>
      </c>
      <c r="C33" s="94" t="s">
        <v>17</v>
      </c>
      <c r="D33" s="94" t="s">
        <v>43</v>
      </c>
      <c r="E33" s="94" t="s">
        <v>303</v>
      </c>
      <c r="F33" s="86" t="s">
        <v>26</v>
      </c>
      <c r="G33" s="85"/>
      <c r="H33" s="95">
        <v>300000</v>
      </c>
      <c r="I33" s="62"/>
      <c r="J33" s="95"/>
      <c r="K33" s="95">
        <v>300000</v>
      </c>
      <c r="L33" s="62"/>
      <c r="M33" s="95"/>
      <c r="N33" s="95"/>
      <c r="O33" s="95"/>
      <c r="P33" s="95"/>
      <c r="Q33" s="95"/>
      <c r="R33" s="97"/>
      <c r="S33" s="84" t="s">
        <v>569</v>
      </c>
      <c r="T33" s="86">
        <v>2025</v>
      </c>
      <c r="U33" s="86">
        <v>2026</v>
      </c>
      <c r="V33" s="84" t="s">
        <v>465</v>
      </c>
      <c r="W33" s="84"/>
      <c r="X33" s="98" t="s">
        <v>23</v>
      </c>
      <c r="Y33" s="85"/>
      <c r="Z33" s="85"/>
    </row>
    <row r="34" spans="1:26" s="99" customFormat="1" ht="34.5" thickTop="1" thickBot="1" x14ac:dyDescent="0.35">
      <c r="A34" s="38">
        <v>31</v>
      </c>
      <c r="B34" s="84" t="s">
        <v>34</v>
      </c>
      <c r="C34" s="94" t="s">
        <v>17</v>
      </c>
      <c r="D34" s="94" t="s">
        <v>43</v>
      </c>
      <c r="E34" s="94" t="s">
        <v>303</v>
      </c>
      <c r="F34" s="86" t="s">
        <v>26</v>
      </c>
      <c r="G34" s="85"/>
      <c r="H34" s="95">
        <v>615757</v>
      </c>
      <c r="I34" s="62"/>
      <c r="J34" s="95"/>
      <c r="K34" s="95">
        <v>615757</v>
      </c>
      <c r="L34" s="62"/>
      <c r="M34" s="95"/>
      <c r="N34" s="95"/>
      <c r="O34" s="95">
        <f>H34-Q34</f>
        <v>615757</v>
      </c>
      <c r="P34" s="95"/>
      <c r="Q34" s="95"/>
      <c r="R34" s="95"/>
      <c r="S34" s="84" t="s">
        <v>472</v>
      </c>
      <c r="T34" s="86">
        <v>2025</v>
      </c>
      <c r="U34" s="86">
        <v>2026</v>
      </c>
      <c r="V34" s="84" t="s">
        <v>465</v>
      </c>
      <c r="W34" s="84"/>
      <c r="X34" s="137"/>
      <c r="Y34" s="85"/>
      <c r="Z34" s="85"/>
    </row>
    <row r="35" spans="1:26" s="99" customFormat="1" ht="51" thickTop="1" thickBot="1" x14ac:dyDescent="0.35">
      <c r="A35" s="38">
        <v>32</v>
      </c>
      <c r="B35" s="84" t="s">
        <v>570</v>
      </c>
      <c r="C35" s="94" t="s">
        <v>17</v>
      </c>
      <c r="D35" s="94" t="s">
        <v>43</v>
      </c>
      <c r="E35" s="94" t="s">
        <v>303</v>
      </c>
      <c r="F35" s="86" t="s">
        <v>24</v>
      </c>
      <c r="G35" s="85"/>
      <c r="H35" s="95">
        <f>SUM(I35:K35)</f>
        <v>788475</v>
      </c>
      <c r="I35" s="62">
        <v>70000</v>
      </c>
      <c r="J35" s="95">
        <v>130000</v>
      </c>
      <c r="K35" s="95">
        <v>588475</v>
      </c>
      <c r="L35" s="62"/>
      <c r="M35" s="95"/>
      <c r="N35" s="95"/>
      <c r="O35" s="95"/>
      <c r="P35" s="95"/>
      <c r="Q35" s="95"/>
      <c r="R35" s="97"/>
      <c r="S35" s="84" t="s">
        <v>572</v>
      </c>
      <c r="T35" s="86">
        <v>2024</v>
      </c>
      <c r="U35" s="86">
        <v>2026</v>
      </c>
      <c r="V35" s="84" t="s">
        <v>465</v>
      </c>
      <c r="W35" s="84"/>
      <c r="X35" s="98" t="s">
        <v>15</v>
      </c>
      <c r="Y35" s="85"/>
      <c r="Z35" s="85"/>
    </row>
    <row r="36" spans="1:26" s="99" customFormat="1" ht="51" thickTop="1" thickBot="1" x14ac:dyDescent="0.35">
      <c r="A36" s="38">
        <v>33</v>
      </c>
      <c r="B36" s="84" t="s">
        <v>573</v>
      </c>
      <c r="C36" s="94" t="s">
        <v>17</v>
      </c>
      <c r="D36" s="94" t="s">
        <v>43</v>
      </c>
      <c r="E36" s="94" t="s">
        <v>303</v>
      </c>
      <c r="F36" s="86" t="s">
        <v>24</v>
      </c>
      <c r="G36" s="85"/>
      <c r="H36" s="95">
        <f>SUM(I36:K36)</f>
        <v>2093546</v>
      </c>
      <c r="I36" s="62">
        <v>516000</v>
      </c>
      <c r="J36" s="95">
        <v>140000</v>
      </c>
      <c r="K36" s="95">
        <v>1437546</v>
      </c>
      <c r="L36" s="62"/>
      <c r="M36" s="95"/>
      <c r="N36" s="95"/>
      <c r="O36" s="95"/>
      <c r="P36" s="95"/>
      <c r="Q36" s="95"/>
      <c r="R36" s="97"/>
      <c r="S36" s="84" t="s">
        <v>574</v>
      </c>
      <c r="T36" s="86">
        <v>2024</v>
      </c>
      <c r="U36" s="86">
        <v>2026</v>
      </c>
      <c r="V36" s="84" t="s">
        <v>465</v>
      </c>
      <c r="W36" s="84"/>
      <c r="X36" s="98" t="s">
        <v>15</v>
      </c>
      <c r="Y36" s="85"/>
      <c r="Z36" s="85"/>
    </row>
    <row r="37" spans="1:26" s="99" customFormat="1" ht="45" customHeight="1" thickTop="1" thickBot="1" x14ac:dyDescent="0.35">
      <c r="A37" s="38">
        <v>34</v>
      </c>
      <c r="B37" s="84" t="s">
        <v>575</v>
      </c>
      <c r="C37" s="94" t="s">
        <v>17</v>
      </c>
      <c r="D37" s="94" t="s">
        <v>43</v>
      </c>
      <c r="E37" s="94" t="s">
        <v>53</v>
      </c>
      <c r="F37" s="86" t="s">
        <v>24</v>
      </c>
      <c r="G37" s="85"/>
      <c r="H37" s="95">
        <f>SUM(I37:K37)</f>
        <v>264544</v>
      </c>
      <c r="I37" s="124">
        <v>80000</v>
      </c>
      <c r="J37" s="138">
        <v>114544</v>
      </c>
      <c r="K37" s="138">
        <v>70000</v>
      </c>
      <c r="L37" s="124">
        <v>6623</v>
      </c>
      <c r="M37" s="138"/>
      <c r="N37" s="138"/>
      <c r="O37" s="95"/>
      <c r="P37" s="95"/>
      <c r="Q37" s="95"/>
      <c r="R37" s="97"/>
      <c r="S37" s="84" t="s">
        <v>578</v>
      </c>
      <c r="T37" s="121">
        <v>2024</v>
      </c>
      <c r="U37" s="121">
        <v>2026</v>
      </c>
      <c r="V37" s="84" t="s">
        <v>465</v>
      </c>
      <c r="W37" s="84"/>
      <c r="X37" s="98" t="s">
        <v>15</v>
      </c>
      <c r="Y37" s="137"/>
      <c r="Z37" s="85"/>
    </row>
    <row r="38" spans="1:26" s="99" customFormat="1" ht="54.75" customHeight="1" thickTop="1" thickBot="1" x14ac:dyDescent="0.35">
      <c r="A38" s="38">
        <v>35</v>
      </c>
      <c r="B38" s="84" t="s">
        <v>576</v>
      </c>
      <c r="C38" s="94" t="s">
        <v>17</v>
      </c>
      <c r="D38" s="94" t="s">
        <v>43</v>
      </c>
      <c r="E38" s="94" t="s">
        <v>53</v>
      </c>
      <c r="F38" s="86" t="s">
        <v>35</v>
      </c>
      <c r="G38" s="85"/>
      <c r="H38" s="138">
        <v>179335</v>
      </c>
      <c r="I38" s="124"/>
      <c r="J38" s="138">
        <v>179335</v>
      </c>
      <c r="K38" s="138"/>
      <c r="L38" s="124"/>
      <c r="M38" s="138"/>
      <c r="N38" s="138"/>
      <c r="O38" s="95">
        <v>179335</v>
      </c>
      <c r="P38" s="95"/>
      <c r="Q38" s="95"/>
      <c r="R38" s="97"/>
      <c r="S38" s="84" t="s">
        <v>577</v>
      </c>
      <c r="T38" s="86">
        <v>2025</v>
      </c>
      <c r="U38" s="86">
        <v>2026</v>
      </c>
      <c r="V38" s="84" t="s">
        <v>465</v>
      </c>
      <c r="W38" s="84"/>
      <c r="X38" s="98" t="s">
        <v>23</v>
      </c>
      <c r="Z38" s="85" t="s">
        <v>566</v>
      </c>
    </row>
    <row r="39" spans="1:26" s="99" customFormat="1" ht="54.75" customHeight="1" thickTop="1" thickBot="1" x14ac:dyDescent="0.35">
      <c r="A39" s="38">
        <v>36</v>
      </c>
      <c r="B39" s="84" t="s">
        <v>377</v>
      </c>
      <c r="C39" s="94" t="s">
        <v>17</v>
      </c>
      <c r="D39" s="94" t="s">
        <v>43</v>
      </c>
      <c r="E39" s="94" t="s">
        <v>53</v>
      </c>
      <c r="F39" s="86" t="s">
        <v>60</v>
      </c>
      <c r="G39" s="85"/>
      <c r="H39" s="95">
        <v>90000</v>
      </c>
      <c r="I39" s="62"/>
      <c r="J39" s="95"/>
      <c r="K39" s="95">
        <v>90000</v>
      </c>
      <c r="L39" s="62"/>
      <c r="M39" s="95"/>
      <c r="N39" s="95"/>
      <c r="O39" s="95">
        <v>10000</v>
      </c>
      <c r="P39" s="95">
        <v>80000</v>
      </c>
      <c r="Q39" s="95"/>
      <c r="R39" s="95"/>
      <c r="S39" s="84" t="s">
        <v>393</v>
      </c>
      <c r="T39" s="84">
        <v>2025</v>
      </c>
      <c r="U39" s="84">
        <v>2026</v>
      </c>
      <c r="V39" s="84" t="s">
        <v>33</v>
      </c>
      <c r="W39" s="84" t="s">
        <v>477</v>
      </c>
      <c r="X39" s="98" t="s">
        <v>23</v>
      </c>
      <c r="Y39" s="85" t="s">
        <v>307</v>
      </c>
      <c r="Z39" s="85" t="s">
        <v>650</v>
      </c>
    </row>
    <row r="40" spans="1:26" s="141" customFormat="1" ht="64.5" customHeight="1" thickTop="1" thickBot="1" x14ac:dyDescent="0.35">
      <c r="A40" s="38">
        <v>37</v>
      </c>
      <c r="B40" s="84" t="s">
        <v>627</v>
      </c>
      <c r="C40" s="94" t="s">
        <v>17</v>
      </c>
      <c r="D40" s="94" t="s">
        <v>43</v>
      </c>
      <c r="E40" s="94" t="s">
        <v>303</v>
      </c>
      <c r="F40" s="86" t="s">
        <v>24</v>
      </c>
      <c r="G40" s="85"/>
      <c r="H40" s="95">
        <f t="shared" ref="H40:H45" si="0">SUM(I40:K40)</f>
        <v>190688</v>
      </c>
      <c r="I40" s="62">
        <v>81000</v>
      </c>
      <c r="J40" s="95">
        <v>102800</v>
      </c>
      <c r="K40" s="95">
        <v>6888</v>
      </c>
      <c r="L40" s="62"/>
      <c r="M40" s="95"/>
      <c r="N40" s="95"/>
      <c r="O40" s="95">
        <v>190688</v>
      </c>
      <c r="P40" s="95"/>
      <c r="Q40" s="95"/>
      <c r="R40" s="97"/>
      <c r="S40" s="84" t="s">
        <v>579</v>
      </c>
      <c r="T40" s="121">
        <v>2024</v>
      </c>
      <c r="U40" s="121">
        <v>2026</v>
      </c>
      <c r="V40" s="84" t="s">
        <v>465</v>
      </c>
      <c r="W40" s="39"/>
      <c r="X40" s="137" t="s">
        <v>15</v>
      </c>
      <c r="Y40" s="139"/>
      <c r="Z40" s="140"/>
    </row>
    <row r="41" spans="1:26" ht="34.5" thickTop="1" thickBot="1" x14ac:dyDescent="0.35">
      <c r="A41" s="38">
        <v>38</v>
      </c>
      <c r="B41" s="39" t="s">
        <v>580</v>
      </c>
      <c r="C41" s="94" t="s">
        <v>17</v>
      </c>
      <c r="D41" s="94" t="s">
        <v>43</v>
      </c>
      <c r="E41" s="94" t="s">
        <v>303</v>
      </c>
      <c r="F41" s="86" t="s">
        <v>24</v>
      </c>
      <c r="G41" s="60"/>
      <c r="H41" s="61">
        <f t="shared" si="0"/>
        <v>1006822</v>
      </c>
      <c r="I41" s="62">
        <v>149673</v>
      </c>
      <c r="J41" s="61">
        <v>258372</v>
      </c>
      <c r="K41" s="61">
        <v>598777</v>
      </c>
      <c r="L41" s="62"/>
      <c r="M41" s="61"/>
      <c r="N41" s="61"/>
      <c r="O41" s="61">
        <v>1006882</v>
      </c>
      <c r="P41" s="61"/>
      <c r="Q41" s="61"/>
      <c r="R41" s="63"/>
      <c r="S41" s="39" t="s">
        <v>581</v>
      </c>
      <c r="T41" s="64">
        <v>2024</v>
      </c>
      <c r="U41" s="64">
        <v>2026</v>
      </c>
      <c r="V41" s="84" t="s">
        <v>465</v>
      </c>
      <c r="W41" s="39"/>
      <c r="X41" s="142" t="s">
        <v>15</v>
      </c>
      <c r="Y41" s="60"/>
      <c r="Z41" s="60"/>
    </row>
    <row r="42" spans="1:26" ht="51" thickTop="1" thickBot="1" x14ac:dyDescent="0.35">
      <c r="A42" s="38">
        <v>39</v>
      </c>
      <c r="B42" s="39" t="s">
        <v>582</v>
      </c>
      <c r="C42" s="94" t="s">
        <v>17</v>
      </c>
      <c r="D42" s="94" t="s">
        <v>49</v>
      </c>
      <c r="E42" s="94" t="s">
        <v>56</v>
      </c>
      <c r="F42" s="86" t="s">
        <v>24</v>
      </c>
      <c r="G42" s="60"/>
      <c r="H42" s="61">
        <f t="shared" si="0"/>
        <v>227915</v>
      </c>
      <c r="I42" s="62">
        <v>16745</v>
      </c>
      <c r="J42" s="61">
        <v>25256</v>
      </c>
      <c r="K42" s="61">
        <v>185914</v>
      </c>
      <c r="L42" s="62">
        <v>16732</v>
      </c>
      <c r="M42" s="61"/>
      <c r="N42" s="61"/>
      <c r="O42" s="61">
        <v>227915</v>
      </c>
      <c r="P42" s="61"/>
      <c r="Q42" s="61"/>
      <c r="R42" s="63"/>
      <c r="S42" s="39" t="s">
        <v>583</v>
      </c>
      <c r="T42" s="64">
        <v>2024</v>
      </c>
      <c r="U42" s="64">
        <v>2026</v>
      </c>
      <c r="V42" s="84" t="s">
        <v>465</v>
      </c>
      <c r="W42" s="39"/>
      <c r="X42" s="142" t="s">
        <v>15</v>
      </c>
      <c r="Y42" s="60"/>
      <c r="Z42" s="60"/>
    </row>
    <row r="43" spans="1:26" ht="34.5" thickTop="1" thickBot="1" x14ac:dyDescent="0.35">
      <c r="A43" s="38">
        <v>40</v>
      </c>
      <c r="B43" s="39" t="s">
        <v>275</v>
      </c>
      <c r="C43" s="94" t="s">
        <v>17</v>
      </c>
      <c r="D43" s="94" t="s">
        <v>49</v>
      </c>
      <c r="E43" s="94" t="s">
        <v>584</v>
      </c>
      <c r="F43" s="86" t="s">
        <v>24</v>
      </c>
      <c r="G43" s="60"/>
      <c r="H43" s="61">
        <f t="shared" si="0"/>
        <v>202903</v>
      </c>
      <c r="I43" s="62">
        <v>68893</v>
      </c>
      <c r="J43" s="61">
        <v>38971</v>
      </c>
      <c r="K43" s="61">
        <v>95039</v>
      </c>
      <c r="L43" s="62">
        <v>30000</v>
      </c>
      <c r="M43" s="61"/>
      <c r="N43" s="61"/>
      <c r="O43" s="61"/>
      <c r="P43" s="61"/>
      <c r="Q43" s="61"/>
      <c r="R43" s="63"/>
      <c r="S43" s="39" t="s">
        <v>585</v>
      </c>
      <c r="T43" s="64">
        <v>2024</v>
      </c>
      <c r="U43" s="64">
        <v>2026</v>
      </c>
      <c r="V43" s="84" t="s">
        <v>465</v>
      </c>
      <c r="W43" s="39"/>
      <c r="X43" s="142" t="s">
        <v>15</v>
      </c>
      <c r="Y43" s="60"/>
      <c r="Z43" s="60"/>
    </row>
    <row r="44" spans="1:26" ht="72.75" customHeight="1" thickTop="1" thickBot="1" x14ac:dyDescent="0.35">
      <c r="A44" s="38">
        <v>41</v>
      </c>
      <c r="B44" s="39" t="s">
        <v>586</v>
      </c>
      <c r="C44" s="94" t="s">
        <v>17</v>
      </c>
      <c r="D44" s="94" t="s">
        <v>49</v>
      </c>
      <c r="E44" s="94" t="s">
        <v>56</v>
      </c>
      <c r="F44" s="86" t="s">
        <v>24</v>
      </c>
      <c r="G44" s="60"/>
      <c r="H44" s="61">
        <f t="shared" si="0"/>
        <v>956924</v>
      </c>
      <c r="I44" s="62">
        <v>90000</v>
      </c>
      <c r="J44" s="61">
        <v>55000</v>
      </c>
      <c r="K44" s="61">
        <v>811924</v>
      </c>
      <c r="L44" s="62"/>
      <c r="M44" s="61"/>
      <c r="N44" s="61"/>
      <c r="O44" s="61">
        <v>956924</v>
      </c>
      <c r="P44" s="61"/>
      <c r="Q44" s="61"/>
      <c r="R44" s="63"/>
      <c r="S44" s="39" t="s">
        <v>587</v>
      </c>
      <c r="T44" s="64">
        <v>2024</v>
      </c>
      <c r="U44" s="64">
        <v>2026</v>
      </c>
      <c r="V44" s="84" t="s">
        <v>588</v>
      </c>
      <c r="W44" s="39"/>
      <c r="X44" s="142" t="s">
        <v>15</v>
      </c>
      <c r="Y44" s="60"/>
      <c r="Z44" s="65" t="s">
        <v>589</v>
      </c>
    </row>
    <row r="45" spans="1:26" ht="72.75" customHeight="1" thickTop="1" thickBot="1" x14ac:dyDescent="0.35">
      <c r="A45" s="38">
        <v>42</v>
      </c>
      <c r="B45" s="39" t="s">
        <v>590</v>
      </c>
      <c r="C45" s="94" t="s">
        <v>17</v>
      </c>
      <c r="D45" s="94" t="s">
        <v>43</v>
      </c>
      <c r="E45" s="94" t="s">
        <v>53</v>
      </c>
      <c r="F45" s="86" t="s">
        <v>24</v>
      </c>
      <c r="G45" s="60"/>
      <c r="H45" s="61">
        <f t="shared" si="0"/>
        <v>426034</v>
      </c>
      <c r="I45" s="62">
        <v>70000</v>
      </c>
      <c r="J45" s="61">
        <v>176034</v>
      </c>
      <c r="K45" s="61">
        <v>180000</v>
      </c>
      <c r="L45" s="62">
        <v>4656</v>
      </c>
      <c r="M45" s="61"/>
      <c r="N45" s="61"/>
      <c r="O45" s="61">
        <v>426034</v>
      </c>
      <c r="P45" s="61"/>
      <c r="Q45" s="61"/>
      <c r="R45" s="63"/>
      <c r="S45" s="39" t="s">
        <v>591</v>
      </c>
      <c r="T45" s="64">
        <v>2024</v>
      </c>
      <c r="U45" s="64">
        <v>2026</v>
      </c>
      <c r="V45" s="84" t="s">
        <v>465</v>
      </c>
      <c r="W45" s="39"/>
      <c r="X45" s="142" t="s">
        <v>15</v>
      </c>
      <c r="Y45" s="60"/>
      <c r="Z45" s="65"/>
    </row>
    <row r="46" spans="1:26" ht="72.75" customHeight="1" thickTop="1" thickBot="1" x14ac:dyDescent="0.35">
      <c r="A46" s="38">
        <v>43</v>
      </c>
      <c r="B46" s="84" t="s">
        <v>467</v>
      </c>
      <c r="C46" s="40" t="s">
        <v>17</v>
      </c>
      <c r="D46" s="40" t="s">
        <v>43</v>
      </c>
      <c r="E46" s="40" t="s">
        <v>53</v>
      </c>
      <c r="F46" s="86" t="s">
        <v>64</v>
      </c>
      <c r="G46" s="85"/>
      <c r="H46" s="95">
        <v>203391</v>
      </c>
      <c r="I46" s="62"/>
      <c r="J46" s="95"/>
      <c r="K46" s="95">
        <v>203391</v>
      </c>
      <c r="L46" s="62"/>
      <c r="M46" s="95"/>
      <c r="N46" s="95"/>
      <c r="O46" s="95">
        <v>203391</v>
      </c>
      <c r="P46" s="95"/>
      <c r="Q46" s="95"/>
      <c r="R46" s="97"/>
      <c r="S46" s="84" t="s">
        <v>468</v>
      </c>
      <c r="T46" s="121">
        <v>2026</v>
      </c>
      <c r="U46" s="121">
        <v>2027</v>
      </c>
      <c r="V46" s="39" t="s">
        <v>465</v>
      </c>
      <c r="W46" s="39" t="s">
        <v>466</v>
      </c>
      <c r="X46" s="98" t="s">
        <v>23</v>
      </c>
      <c r="Z46" s="85" t="s">
        <v>566</v>
      </c>
    </row>
    <row r="47" spans="1:26" s="141" customFormat="1" ht="77.25" customHeight="1" thickTop="1" thickBot="1" x14ac:dyDescent="0.35">
      <c r="A47" s="38">
        <v>44</v>
      </c>
      <c r="B47" s="84" t="s">
        <v>406</v>
      </c>
      <c r="C47" s="40" t="s">
        <v>17</v>
      </c>
      <c r="D47" s="40" t="s">
        <v>49</v>
      </c>
      <c r="E47" s="40" t="s">
        <v>56</v>
      </c>
      <c r="F47" s="86" t="s">
        <v>60</v>
      </c>
      <c r="G47" s="85"/>
      <c r="H47" s="95">
        <v>27830</v>
      </c>
      <c r="I47" s="62"/>
      <c r="J47" s="95"/>
      <c r="K47" s="95">
        <v>27830</v>
      </c>
      <c r="L47" s="62"/>
      <c r="M47" s="95"/>
      <c r="N47" s="95"/>
      <c r="O47" s="95">
        <v>27830</v>
      </c>
      <c r="P47" s="95"/>
      <c r="Q47" s="95"/>
      <c r="R47" s="97"/>
      <c r="S47" s="84" t="s">
        <v>426</v>
      </c>
      <c r="T47" s="86">
        <v>2024</v>
      </c>
      <c r="U47" s="86">
        <v>2026</v>
      </c>
      <c r="V47" s="39" t="s">
        <v>465</v>
      </c>
      <c r="W47" s="39" t="s">
        <v>371</v>
      </c>
      <c r="X47" s="98"/>
      <c r="Y47" s="98"/>
      <c r="Z47" s="85"/>
    </row>
    <row r="48" spans="1:26" s="99" customFormat="1" ht="34.5" thickTop="1" thickBot="1" x14ac:dyDescent="0.35">
      <c r="A48" s="38">
        <v>45</v>
      </c>
      <c r="B48" s="84" t="s">
        <v>400</v>
      </c>
      <c r="C48" s="94" t="s">
        <v>17</v>
      </c>
      <c r="D48" s="94" t="s">
        <v>55</v>
      </c>
      <c r="E48" s="94" t="s">
        <v>375</v>
      </c>
      <c r="F48" s="86" t="s">
        <v>60</v>
      </c>
      <c r="G48" s="85">
        <v>155</v>
      </c>
      <c r="H48" s="95">
        <v>2400000</v>
      </c>
      <c r="I48" s="62"/>
      <c r="J48" s="95"/>
      <c r="K48" s="95"/>
      <c r="L48" s="62"/>
      <c r="M48" s="95"/>
      <c r="N48" s="95"/>
      <c r="O48" s="96">
        <v>0.15</v>
      </c>
      <c r="P48" s="96">
        <v>0.85</v>
      </c>
      <c r="Q48" s="95"/>
      <c r="R48" s="97"/>
      <c r="S48" s="84" t="s">
        <v>399</v>
      </c>
      <c r="T48" s="86">
        <v>2022</v>
      </c>
      <c r="U48" s="86">
        <v>2027</v>
      </c>
      <c r="V48" s="84" t="s">
        <v>33</v>
      </c>
      <c r="W48" s="84" t="s">
        <v>347</v>
      </c>
      <c r="X48" s="98" t="s">
        <v>23</v>
      </c>
      <c r="Y48" s="98" t="s">
        <v>401</v>
      </c>
      <c r="Z48" s="85"/>
    </row>
    <row r="49" spans="1:26" s="99" customFormat="1" ht="67.5" thickTop="1" thickBot="1" x14ac:dyDescent="0.35">
      <c r="A49" s="38">
        <v>46</v>
      </c>
      <c r="B49" s="84" t="s">
        <v>373</v>
      </c>
      <c r="C49" s="94" t="s">
        <v>37</v>
      </c>
      <c r="D49" s="94" t="s">
        <v>41</v>
      </c>
      <c r="E49" s="94" t="s">
        <v>51</v>
      </c>
      <c r="F49" s="86" t="s">
        <v>60</v>
      </c>
      <c r="G49" s="85">
        <v>154</v>
      </c>
      <c r="H49" s="95">
        <v>1120000</v>
      </c>
      <c r="I49" s="62"/>
      <c r="J49" s="95"/>
      <c r="K49" s="95"/>
      <c r="L49" s="62"/>
      <c r="M49" s="95"/>
      <c r="N49" s="95"/>
      <c r="O49" s="95">
        <v>1120000</v>
      </c>
      <c r="P49" s="95"/>
      <c r="Q49" s="95"/>
      <c r="R49" s="97"/>
      <c r="S49" s="84" t="s">
        <v>411</v>
      </c>
      <c r="T49" s="86">
        <v>2022</v>
      </c>
      <c r="U49" s="86">
        <v>2027</v>
      </c>
      <c r="V49" s="84" t="s">
        <v>347</v>
      </c>
      <c r="W49" s="84"/>
      <c r="X49" s="98" t="s">
        <v>23</v>
      </c>
      <c r="Y49" s="85"/>
      <c r="Z49" s="85"/>
    </row>
    <row r="50" spans="1:26" s="99" customFormat="1" ht="34.5" thickTop="1" thickBot="1" x14ac:dyDescent="0.35">
      <c r="A50" s="38">
        <v>47</v>
      </c>
      <c r="B50" s="84" t="s">
        <v>359</v>
      </c>
      <c r="C50" s="94" t="s">
        <v>17</v>
      </c>
      <c r="D50" s="94" t="s">
        <v>49</v>
      </c>
      <c r="E50" s="94" t="s">
        <v>48</v>
      </c>
      <c r="F50" s="86" t="s">
        <v>26</v>
      </c>
      <c r="G50" s="85"/>
      <c r="H50" s="95">
        <v>700000</v>
      </c>
      <c r="I50" s="62"/>
      <c r="J50" s="95"/>
      <c r="K50" s="95"/>
      <c r="L50" s="62"/>
      <c r="M50" s="95"/>
      <c r="N50" s="95"/>
      <c r="O50" s="96">
        <v>0.15</v>
      </c>
      <c r="P50" s="96">
        <v>0.85</v>
      </c>
      <c r="Q50" s="95"/>
      <c r="R50" s="97"/>
      <c r="S50" s="88" t="s">
        <v>395</v>
      </c>
      <c r="T50" s="86">
        <v>2022</v>
      </c>
      <c r="U50" s="86">
        <v>2027</v>
      </c>
      <c r="V50" s="84" t="s">
        <v>33</v>
      </c>
      <c r="W50" s="84" t="s">
        <v>478</v>
      </c>
      <c r="X50" s="84"/>
      <c r="Y50" s="85"/>
      <c r="Z50" s="85"/>
    </row>
    <row r="51" spans="1:26" s="99" customFormat="1" ht="51" thickTop="1" thickBot="1" x14ac:dyDescent="0.35">
      <c r="A51" s="38">
        <v>48</v>
      </c>
      <c r="B51" s="84" t="s">
        <v>412</v>
      </c>
      <c r="C51" s="94" t="s">
        <v>37</v>
      </c>
      <c r="D51" s="94" t="s">
        <v>436</v>
      </c>
      <c r="E51" s="94" t="s">
        <v>437</v>
      </c>
      <c r="F51" s="84" t="s">
        <v>442</v>
      </c>
      <c r="G51" s="85"/>
      <c r="H51" s="95">
        <v>200000</v>
      </c>
      <c r="I51" s="62"/>
      <c r="J51" s="95"/>
      <c r="K51" s="95"/>
      <c r="L51" s="62"/>
      <c r="M51" s="95"/>
      <c r="N51" s="95"/>
      <c r="O51" s="95">
        <v>40000</v>
      </c>
      <c r="P51" s="95">
        <v>160000</v>
      </c>
      <c r="Q51" s="95"/>
      <c r="R51" s="97"/>
      <c r="S51" s="88" t="s">
        <v>427</v>
      </c>
      <c r="T51" s="86">
        <v>2024</v>
      </c>
      <c r="U51" s="86">
        <v>2026</v>
      </c>
      <c r="V51" s="84" t="s">
        <v>33</v>
      </c>
      <c r="W51" s="84" t="s">
        <v>417</v>
      </c>
      <c r="X51" s="84" t="s">
        <v>23</v>
      </c>
      <c r="Y51" s="6" t="s">
        <v>415</v>
      </c>
      <c r="Z51" s="85"/>
    </row>
    <row r="52" spans="1:26" s="99" customFormat="1" ht="85.5" customHeight="1" thickTop="1" thickBot="1" x14ac:dyDescent="0.35">
      <c r="A52" s="38">
        <v>49</v>
      </c>
      <c r="B52" s="84" t="s">
        <v>418</v>
      </c>
      <c r="C52" s="94" t="s">
        <v>438</v>
      </c>
      <c r="D52" s="94" t="s">
        <v>439</v>
      </c>
      <c r="E52" s="94" t="s">
        <v>440</v>
      </c>
      <c r="F52" s="86" t="s">
        <v>26</v>
      </c>
      <c r="G52" s="85"/>
      <c r="H52" s="95">
        <v>144000</v>
      </c>
      <c r="I52" s="62"/>
      <c r="J52" s="95"/>
      <c r="K52" s="95"/>
      <c r="L52" s="62">
        <v>19760</v>
      </c>
      <c r="M52" s="95"/>
      <c r="N52" s="95"/>
      <c r="O52" s="95">
        <v>29000</v>
      </c>
      <c r="P52" s="95">
        <f>H52-O52</f>
        <v>115000</v>
      </c>
      <c r="Q52" s="95"/>
      <c r="R52" s="97"/>
      <c r="S52" s="88" t="s">
        <v>420</v>
      </c>
      <c r="T52" s="86">
        <v>2024</v>
      </c>
      <c r="U52" s="86">
        <v>2026</v>
      </c>
      <c r="V52" s="84" t="s">
        <v>33</v>
      </c>
      <c r="W52" s="84" t="s">
        <v>421</v>
      </c>
      <c r="X52" s="84" t="s">
        <v>15</v>
      </c>
      <c r="Y52" s="98" t="s">
        <v>419</v>
      </c>
      <c r="Z52" s="85"/>
    </row>
    <row r="53" spans="1:26" s="99" customFormat="1" ht="51" customHeight="1" thickTop="1" thickBot="1" x14ac:dyDescent="0.35">
      <c r="A53" s="38">
        <v>50</v>
      </c>
      <c r="B53" s="84" t="s">
        <v>383</v>
      </c>
      <c r="C53" s="94" t="s">
        <v>17</v>
      </c>
      <c r="D53" s="94" t="s">
        <v>55</v>
      </c>
      <c r="E53" s="94" t="s">
        <v>57</v>
      </c>
      <c r="F53" s="84" t="s">
        <v>444</v>
      </c>
      <c r="G53" s="85"/>
      <c r="H53" s="95">
        <v>400000</v>
      </c>
      <c r="I53" s="62"/>
      <c r="J53" s="95"/>
      <c r="K53" s="95"/>
      <c r="L53" s="62"/>
      <c r="M53" s="95"/>
      <c r="N53" s="95"/>
      <c r="O53" s="95">
        <v>60000</v>
      </c>
      <c r="P53" s="95">
        <v>340000</v>
      </c>
      <c r="Q53" s="95"/>
      <c r="R53" s="97"/>
      <c r="S53" s="84" t="s">
        <v>396</v>
      </c>
      <c r="T53" s="86">
        <v>2024</v>
      </c>
      <c r="U53" s="86">
        <v>2027</v>
      </c>
      <c r="V53" s="84" t="s">
        <v>33</v>
      </c>
      <c r="W53" s="84" t="s">
        <v>370</v>
      </c>
      <c r="X53" s="98" t="s">
        <v>23</v>
      </c>
      <c r="Y53" s="98" t="s">
        <v>479</v>
      </c>
      <c r="Z53" s="85"/>
    </row>
    <row r="54" spans="1:26" s="99" customFormat="1" ht="86.25" customHeight="1" thickTop="1" thickBot="1" x14ac:dyDescent="0.35">
      <c r="A54" s="38">
        <v>51</v>
      </c>
      <c r="B54" s="84" t="s">
        <v>431</v>
      </c>
      <c r="C54" s="94" t="s">
        <v>17</v>
      </c>
      <c r="D54" s="94" t="s">
        <v>49</v>
      </c>
      <c r="E54" s="94" t="s">
        <v>344</v>
      </c>
      <c r="F54" s="84" t="s">
        <v>35</v>
      </c>
      <c r="G54" s="85"/>
      <c r="H54" s="95">
        <v>644649</v>
      </c>
      <c r="I54" s="62"/>
      <c r="J54" s="95"/>
      <c r="K54" s="95"/>
      <c r="L54" s="62">
        <v>123178</v>
      </c>
      <c r="M54" s="95"/>
      <c r="N54" s="95"/>
      <c r="O54" s="95">
        <v>110649</v>
      </c>
      <c r="P54" s="95">
        <v>534000</v>
      </c>
      <c r="Q54" s="95"/>
      <c r="R54" s="97"/>
      <c r="S54" s="84" t="s">
        <v>432</v>
      </c>
      <c r="T54" s="86">
        <v>2023</v>
      </c>
      <c r="U54" s="86">
        <v>2025</v>
      </c>
      <c r="V54" s="84" t="s">
        <v>33</v>
      </c>
      <c r="W54" s="84"/>
      <c r="X54" s="98" t="s">
        <v>15</v>
      </c>
      <c r="Y54" s="7" t="s">
        <v>452</v>
      </c>
      <c r="Z54" s="98"/>
    </row>
    <row r="55" spans="1:26" s="99" customFormat="1" ht="102.75" customHeight="1" thickTop="1" thickBot="1" x14ac:dyDescent="0.35">
      <c r="A55" s="38">
        <v>52</v>
      </c>
      <c r="B55" s="84" t="s">
        <v>385</v>
      </c>
      <c r="C55" s="94" t="s">
        <v>37</v>
      </c>
      <c r="D55" s="94" t="s">
        <v>42</v>
      </c>
      <c r="E55" s="94" t="s">
        <v>50</v>
      </c>
      <c r="F55" s="84" t="s">
        <v>24</v>
      </c>
      <c r="G55" s="85"/>
      <c r="H55" s="95">
        <v>300000</v>
      </c>
      <c r="I55" s="62"/>
      <c r="J55" s="95"/>
      <c r="K55" s="95"/>
      <c r="L55" s="62"/>
      <c r="M55" s="95"/>
      <c r="N55" s="95"/>
      <c r="O55" s="96">
        <v>0.15</v>
      </c>
      <c r="P55" s="96">
        <v>0.85</v>
      </c>
      <c r="Q55" s="95"/>
      <c r="R55" s="97"/>
      <c r="S55" s="84" t="s">
        <v>386</v>
      </c>
      <c r="T55" s="86">
        <v>2024</v>
      </c>
      <c r="U55" s="86">
        <v>2027</v>
      </c>
      <c r="V55" s="84" t="s">
        <v>33</v>
      </c>
      <c r="W55" s="84" t="s">
        <v>65</v>
      </c>
      <c r="X55" s="98" t="s">
        <v>23</v>
      </c>
      <c r="Y55" s="98" t="s">
        <v>382</v>
      </c>
      <c r="Z55" s="85"/>
    </row>
    <row r="56" spans="1:26" s="99" customFormat="1" ht="47.25" customHeight="1" thickTop="1" thickBot="1" x14ac:dyDescent="0.35">
      <c r="A56" s="38">
        <v>53</v>
      </c>
      <c r="B56" s="84" t="s">
        <v>422</v>
      </c>
      <c r="C56" s="94" t="s">
        <v>37</v>
      </c>
      <c r="D56" s="94" t="s">
        <v>42</v>
      </c>
      <c r="E56" s="94" t="s">
        <v>487</v>
      </c>
      <c r="F56" s="84" t="s">
        <v>26</v>
      </c>
      <c r="G56" s="85"/>
      <c r="H56" s="138">
        <v>154933</v>
      </c>
      <c r="I56" s="124"/>
      <c r="J56" s="138"/>
      <c r="K56" s="138"/>
      <c r="L56" s="124"/>
      <c r="M56" s="138"/>
      <c r="N56" s="138"/>
      <c r="O56" s="143">
        <v>0</v>
      </c>
      <c r="P56" s="138">
        <v>128093</v>
      </c>
      <c r="Q56" s="138">
        <v>26900</v>
      </c>
      <c r="R56" s="97"/>
      <c r="S56" s="84" t="s">
        <v>624</v>
      </c>
      <c r="T56" s="86">
        <v>2024</v>
      </c>
      <c r="U56" s="86">
        <v>2025</v>
      </c>
      <c r="V56" s="84" t="s">
        <v>33</v>
      </c>
      <c r="W56" s="84" t="s">
        <v>65</v>
      </c>
      <c r="X56" s="98" t="s">
        <v>15</v>
      </c>
      <c r="Y56" s="7" t="s">
        <v>481</v>
      </c>
      <c r="Z56" s="85"/>
    </row>
    <row r="57" spans="1:26" s="99" customFormat="1" ht="41.25" customHeight="1" thickTop="1" thickBot="1" x14ac:dyDescent="0.35">
      <c r="A57" s="38">
        <v>54</v>
      </c>
      <c r="B57" s="84" t="s">
        <v>433</v>
      </c>
      <c r="C57" s="94" t="s">
        <v>37</v>
      </c>
      <c r="D57" s="94" t="s">
        <v>42</v>
      </c>
      <c r="E57" s="94" t="s">
        <v>50</v>
      </c>
      <c r="F57" s="84" t="s">
        <v>26</v>
      </c>
      <c r="G57" s="85"/>
      <c r="H57" s="95">
        <v>3500000</v>
      </c>
      <c r="I57" s="62"/>
      <c r="J57" s="95"/>
      <c r="K57" s="95"/>
      <c r="L57" s="62"/>
      <c r="M57" s="95"/>
      <c r="N57" s="95"/>
      <c r="O57" s="96">
        <v>0.15</v>
      </c>
      <c r="P57" s="96">
        <v>0.85</v>
      </c>
      <c r="Q57" s="95"/>
      <c r="R57" s="97"/>
      <c r="S57" s="84" t="s">
        <v>434</v>
      </c>
      <c r="T57" s="86">
        <v>2024</v>
      </c>
      <c r="U57" s="86">
        <v>2026</v>
      </c>
      <c r="V57" s="84" t="s">
        <v>33</v>
      </c>
      <c r="W57" s="84"/>
      <c r="X57" s="98" t="s">
        <v>23</v>
      </c>
      <c r="Y57" s="98" t="s">
        <v>423</v>
      </c>
      <c r="Z57" s="85"/>
    </row>
    <row r="58" spans="1:26" s="99" customFormat="1" ht="56.25" customHeight="1" thickTop="1" thickBot="1" x14ac:dyDescent="0.35">
      <c r="A58" s="38">
        <v>55</v>
      </c>
      <c r="B58" s="84" t="s">
        <v>628</v>
      </c>
      <c r="C58" s="94" t="s">
        <v>17</v>
      </c>
      <c r="D58" s="94" t="s">
        <v>54</v>
      </c>
      <c r="E58" s="94" t="s">
        <v>304</v>
      </c>
      <c r="F58" s="84" t="s">
        <v>35</v>
      </c>
      <c r="G58" s="85"/>
      <c r="H58" s="95">
        <v>100000</v>
      </c>
      <c r="I58" s="62"/>
      <c r="J58" s="95"/>
      <c r="K58" s="95"/>
      <c r="L58" s="62"/>
      <c r="M58" s="95"/>
      <c r="N58" s="95"/>
      <c r="O58" s="144">
        <v>20000</v>
      </c>
      <c r="P58" s="95">
        <v>80000</v>
      </c>
      <c r="Q58" s="145"/>
      <c r="R58" s="97"/>
      <c r="S58" s="84" t="s">
        <v>424</v>
      </c>
      <c r="T58" s="86">
        <v>2024</v>
      </c>
      <c r="U58" s="86">
        <v>2026</v>
      </c>
      <c r="V58" s="84" t="s">
        <v>33</v>
      </c>
      <c r="W58" s="84" t="s">
        <v>65</v>
      </c>
      <c r="X58" s="98" t="s">
        <v>23</v>
      </c>
      <c r="Y58" s="98" t="s">
        <v>307</v>
      </c>
      <c r="Z58" s="98"/>
    </row>
    <row r="59" spans="1:26" s="99" customFormat="1" ht="70.5" customHeight="1" thickTop="1" thickBot="1" x14ac:dyDescent="0.35">
      <c r="A59" s="38">
        <v>56</v>
      </c>
      <c r="B59" s="84" t="s">
        <v>455</v>
      </c>
      <c r="C59" s="94" t="s">
        <v>17</v>
      </c>
      <c r="D59" s="94" t="s">
        <v>49</v>
      </c>
      <c r="E59" s="94" t="s">
        <v>48</v>
      </c>
      <c r="F59" s="84" t="s">
        <v>60</v>
      </c>
      <c r="G59" s="85"/>
      <c r="H59" s="95">
        <v>110000</v>
      </c>
      <c r="I59" s="62"/>
      <c r="J59" s="95"/>
      <c r="K59" s="95"/>
      <c r="L59" s="62"/>
      <c r="M59" s="95"/>
      <c r="N59" s="95"/>
      <c r="O59" s="145">
        <v>0.2</v>
      </c>
      <c r="P59" s="145">
        <v>0.8</v>
      </c>
      <c r="Q59" s="145"/>
      <c r="R59" s="97"/>
      <c r="S59" s="84" t="s">
        <v>425</v>
      </c>
      <c r="T59" s="86">
        <v>2024</v>
      </c>
      <c r="U59" s="86">
        <v>2026</v>
      </c>
      <c r="V59" s="84" t="s">
        <v>33</v>
      </c>
      <c r="W59" s="84" t="s">
        <v>480</v>
      </c>
      <c r="X59" s="98" t="s">
        <v>23</v>
      </c>
      <c r="Y59" s="98"/>
      <c r="Z59" s="98"/>
    </row>
    <row r="60" spans="1:26" s="99" customFormat="1" ht="70.5" customHeight="1" thickTop="1" thickBot="1" x14ac:dyDescent="0.35">
      <c r="A60" s="38">
        <v>57</v>
      </c>
      <c r="B60" s="146" t="s">
        <v>495</v>
      </c>
      <c r="C60" s="147" t="s">
        <v>17</v>
      </c>
      <c r="D60" s="147" t="s">
        <v>49</v>
      </c>
      <c r="E60" s="147" t="s">
        <v>497</v>
      </c>
      <c r="F60" s="148" t="s">
        <v>24</v>
      </c>
      <c r="G60" s="149"/>
      <c r="H60" s="150">
        <v>116002</v>
      </c>
      <c r="I60" s="151"/>
      <c r="J60" s="150"/>
      <c r="K60" s="150"/>
      <c r="L60" s="151"/>
      <c r="M60" s="150"/>
      <c r="N60" s="150"/>
      <c r="O60" s="152">
        <v>23200</v>
      </c>
      <c r="P60" s="152">
        <v>92802</v>
      </c>
      <c r="Q60" s="153"/>
      <c r="R60" s="154"/>
      <c r="S60" s="155" t="s">
        <v>496</v>
      </c>
      <c r="T60" s="156">
        <v>2025</v>
      </c>
      <c r="U60" s="156">
        <v>2027</v>
      </c>
      <c r="V60" s="148" t="s">
        <v>33</v>
      </c>
      <c r="W60" s="148" t="s">
        <v>493</v>
      </c>
      <c r="X60" s="157" t="s">
        <v>23</v>
      </c>
      <c r="Y60" s="158" t="s">
        <v>494</v>
      </c>
      <c r="Z60" s="157"/>
    </row>
    <row r="61" spans="1:26" s="99" customFormat="1" ht="72" customHeight="1" thickTop="1" thickBot="1" x14ac:dyDescent="0.35">
      <c r="A61" s="38">
        <v>58</v>
      </c>
      <c r="B61" s="84" t="s">
        <v>460</v>
      </c>
      <c r="C61" s="94" t="s">
        <v>16</v>
      </c>
      <c r="D61" s="94" t="s">
        <v>52</v>
      </c>
      <c r="E61" s="94" t="s">
        <v>302</v>
      </c>
      <c r="F61" s="84" t="s">
        <v>26</v>
      </c>
      <c r="G61" s="85"/>
      <c r="H61" s="95">
        <v>265000</v>
      </c>
      <c r="I61" s="62"/>
      <c r="J61" s="95"/>
      <c r="K61" s="95"/>
      <c r="L61" s="62"/>
      <c r="M61" s="95"/>
      <c r="N61" s="95"/>
      <c r="O61" s="145">
        <v>0.2</v>
      </c>
      <c r="P61" s="145">
        <v>0.8</v>
      </c>
      <c r="Q61" s="145"/>
      <c r="R61" s="97"/>
      <c r="S61" s="84" t="s">
        <v>461</v>
      </c>
      <c r="T61" s="86">
        <v>2024</v>
      </c>
      <c r="U61" s="86">
        <v>2026</v>
      </c>
      <c r="V61" s="84" t="s">
        <v>454</v>
      </c>
      <c r="W61" s="84" t="s">
        <v>459</v>
      </c>
      <c r="X61" s="98" t="s">
        <v>23</v>
      </c>
      <c r="Y61" s="98" t="s">
        <v>382</v>
      </c>
      <c r="Z61" s="98"/>
    </row>
    <row r="62" spans="1:26" s="99" customFormat="1" ht="72" customHeight="1" thickTop="1" thickBot="1" x14ac:dyDescent="0.35">
      <c r="A62" s="38">
        <v>59</v>
      </c>
      <c r="B62" s="84" t="s">
        <v>629</v>
      </c>
      <c r="C62" s="94" t="s">
        <v>37</v>
      </c>
      <c r="D62" s="94" t="s">
        <v>630</v>
      </c>
      <c r="E62" s="159" t="s">
        <v>631</v>
      </c>
      <c r="F62" s="84" t="s">
        <v>24</v>
      </c>
      <c r="G62" s="85"/>
      <c r="H62" s="95">
        <f>SUM(I62:K62)</f>
        <v>1010720</v>
      </c>
      <c r="I62" s="62">
        <v>399705</v>
      </c>
      <c r="J62" s="95">
        <v>311015</v>
      </c>
      <c r="K62" s="95">
        <v>300000</v>
      </c>
      <c r="L62" s="62">
        <v>366588</v>
      </c>
      <c r="M62" s="95"/>
      <c r="N62" s="95"/>
      <c r="O62" s="145"/>
      <c r="P62" s="145"/>
      <c r="Q62" s="145"/>
      <c r="R62" s="97"/>
      <c r="S62" s="84" t="s">
        <v>632</v>
      </c>
      <c r="T62" s="86">
        <v>2024</v>
      </c>
      <c r="U62" s="86">
        <v>2026</v>
      </c>
      <c r="V62" s="84" t="s">
        <v>633</v>
      </c>
      <c r="W62" s="84"/>
      <c r="X62" s="98" t="s">
        <v>15</v>
      </c>
      <c r="Y62" s="98"/>
      <c r="Z62" s="98"/>
    </row>
    <row r="63" spans="1:26" s="99" customFormat="1" ht="72" customHeight="1" thickTop="1" thickBot="1" x14ac:dyDescent="0.35">
      <c r="A63" s="38">
        <v>60</v>
      </c>
      <c r="B63" s="84" t="s">
        <v>651</v>
      </c>
      <c r="C63" s="94" t="s">
        <v>37</v>
      </c>
      <c r="D63" s="159" t="s">
        <v>634</v>
      </c>
      <c r="E63" s="159" t="s">
        <v>635</v>
      </c>
      <c r="F63" s="84" t="s">
        <v>638</v>
      </c>
      <c r="G63" s="85"/>
      <c r="H63" s="95">
        <f t="shared" ref="H63:H66" si="1">SUM(I63:K63)</f>
        <v>29400</v>
      </c>
      <c r="I63" s="62">
        <v>11600</v>
      </c>
      <c r="J63" s="95">
        <v>8800</v>
      </c>
      <c r="K63" s="95">
        <v>9000</v>
      </c>
      <c r="L63" s="62">
        <v>366588</v>
      </c>
      <c r="M63" s="95"/>
      <c r="N63" s="95"/>
      <c r="O63" s="145"/>
      <c r="P63" s="145"/>
      <c r="Q63" s="145"/>
      <c r="R63" s="97"/>
      <c r="S63" s="84" t="s">
        <v>632</v>
      </c>
      <c r="T63" s="86">
        <v>2024</v>
      </c>
      <c r="U63" s="86">
        <v>2026</v>
      </c>
      <c r="V63" s="84" t="s">
        <v>636</v>
      </c>
      <c r="W63" s="84"/>
      <c r="X63" s="98" t="s">
        <v>15</v>
      </c>
      <c r="Y63" s="98"/>
      <c r="Z63" s="98"/>
    </row>
    <row r="64" spans="1:26" s="99" customFormat="1" ht="72" customHeight="1" thickTop="1" thickBot="1" x14ac:dyDescent="0.35">
      <c r="A64" s="38">
        <v>61</v>
      </c>
      <c r="B64" s="84" t="s">
        <v>637</v>
      </c>
      <c r="C64" s="94" t="s">
        <v>37</v>
      </c>
      <c r="D64" s="159" t="s">
        <v>634</v>
      </c>
      <c r="E64" s="159" t="s">
        <v>635</v>
      </c>
      <c r="F64" s="84" t="s">
        <v>24</v>
      </c>
      <c r="G64" s="85"/>
      <c r="H64" s="95">
        <f t="shared" si="1"/>
        <v>40839</v>
      </c>
      <c r="I64" s="62">
        <v>19439</v>
      </c>
      <c r="J64" s="95">
        <v>10400</v>
      </c>
      <c r="K64" s="95">
        <v>11000</v>
      </c>
      <c r="L64" s="62">
        <v>8232</v>
      </c>
      <c r="M64" s="95"/>
      <c r="N64" s="95"/>
      <c r="O64" s="145"/>
      <c r="P64" s="145"/>
      <c r="Q64" s="145"/>
      <c r="R64" s="97"/>
      <c r="S64" s="84" t="s">
        <v>632</v>
      </c>
      <c r="T64" s="86">
        <v>2024</v>
      </c>
      <c r="U64" s="86">
        <v>2026</v>
      </c>
      <c r="V64" s="84" t="s">
        <v>65</v>
      </c>
      <c r="W64" s="84"/>
      <c r="X64" s="98" t="s">
        <v>15</v>
      </c>
      <c r="Y64" s="98"/>
      <c r="Z64" s="98"/>
    </row>
    <row r="65" spans="1:26" s="99" customFormat="1" ht="72" customHeight="1" thickTop="1" thickBot="1" x14ac:dyDescent="0.35">
      <c r="A65" s="38">
        <v>62</v>
      </c>
      <c r="B65" s="84" t="s">
        <v>639</v>
      </c>
      <c r="C65" s="94" t="s">
        <v>37</v>
      </c>
      <c r="D65" s="94" t="s">
        <v>630</v>
      </c>
      <c r="E65" s="159" t="s">
        <v>631</v>
      </c>
      <c r="F65" s="84" t="s">
        <v>24</v>
      </c>
      <c r="G65" s="85"/>
      <c r="H65" s="95">
        <f t="shared" si="1"/>
        <v>851070</v>
      </c>
      <c r="I65" s="62">
        <v>267804</v>
      </c>
      <c r="J65" s="95">
        <v>283266</v>
      </c>
      <c r="K65" s="95">
        <v>300000</v>
      </c>
      <c r="L65" s="62">
        <v>221260</v>
      </c>
      <c r="M65" s="95"/>
      <c r="N65" s="95"/>
      <c r="O65" s="145"/>
      <c r="P65" s="145"/>
      <c r="Q65" s="145"/>
      <c r="R65" s="97"/>
      <c r="S65" s="84" t="s">
        <v>632</v>
      </c>
      <c r="T65" s="86">
        <v>2024</v>
      </c>
      <c r="U65" s="86">
        <v>2026</v>
      </c>
      <c r="V65" s="84" t="s">
        <v>640</v>
      </c>
      <c r="W65" s="84"/>
      <c r="X65" s="98" t="s">
        <v>15</v>
      </c>
      <c r="Y65" s="98"/>
      <c r="Z65" s="98"/>
    </row>
    <row r="66" spans="1:26" s="99" customFormat="1" ht="72" customHeight="1" thickTop="1" thickBot="1" x14ac:dyDescent="0.35">
      <c r="A66" s="38">
        <v>63</v>
      </c>
      <c r="B66" s="84" t="s">
        <v>641</v>
      </c>
      <c r="C66" s="94" t="s">
        <v>37</v>
      </c>
      <c r="D66" s="159" t="s">
        <v>642</v>
      </c>
      <c r="E66" s="159" t="s">
        <v>643</v>
      </c>
      <c r="F66" s="84" t="s">
        <v>24</v>
      </c>
      <c r="G66" s="85"/>
      <c r="H66" s="95">
        <f t="shared" si="1"/>
        <v>337374</v>
      </c>
      <c r="I66" s="62">
        <v>139168</v>
      </c>
      <c r="J66" s="95">
        <v>99206</v>
      </c>
      <c r="K66" s="95">
        <v>99000</v>
      </c>
      <c r="L66" s="62">
        <v>135012</v>
      </c>
      <c r="M66" s="95"/>
      <c r="N66" s="95"/>
      <c r="O66" s="145"/>
      <c r="P66" s="145"/>
      <c r="Q66" s="145"/>
      <c r="R66" s="97"/>
      <c r="S66" s="84" t="s">
        <v>632</v>
      </c>
      <c r="T66" s="86">
        <v>2024</v>
      </c>
      <c r="U66" s="86">
        <v>2026</v>
      </c>
      <c r="V66" s="84" t="s">
        <v>644</v>
      </c>
      <c r="W66" s="84"/>
      <c r="X66" s="98" t="s">
        <v>15</v>
      </c>
      <c r="Y66" s="98"/>
      <c r="Z66" s="98"/>
    </row>
    <row r="67" spans="1:26" s="99" customFormat="1" ht="66.75" customHeight="1" thickTop="1" thickBot="1" x14ac:dyDescent="0.35">
      <c r="A67" s="38">
        <v>64</v>
      </c>
      <c r="B67" s="84" t="s">
        <v>380</v>
      </c>
      <c r="C67" s="94" t="s">
        <v>17</v>
      </c>
      <c r="D67" s="94" t="s">
        <v>49</v>
      </c>
      <c r="E67" s="94" t="s">
        <v>56</v>
      </c>
      <c r="F67" s="84" t="s">
        <v>24</v>
      </c>
      <c r="G67" s="85"/>
      <c r="H67" s="95">
        <v>120000</v>
      </c>
      <c r="I67" s="62"/>
      <c r="J67" s="95"/>
      <c r="K67" s="95"/>
      <c r="L67" s="62"/>
      <c r="M67" s="95"/>
      <c r="N67" s="95"/>
      <c r="O67" s="96">
        <v>0.15</v>
      </c>
      <c r="P67" s="96">
        <v>0.85</v>
      </c>
      <c r="Q67" s="95"/>
      <c r="R67" s="97"/>
      <c r="S67" s="84" t="s">
        <v>397</v>
      </c>
      <c r="T67" s="86">
        <v>2024</v>
      </c>
      <c r="U67" s="86">
        <v>2026</v>
      </c>
      <c r="V67" s="84" t="s">
        <v>33</v>
      </c>
      <c r="W67" s="84" t="s">
        <v>381</v>
      </c>
      <c r="X67" s="98" t="s">
        <v>23</v>
      </c>
      <c r="Y67" s="98"/>
      <c r="Z67" s="85"/>
    </row>
    <row r="68" spans="1:26" s="99" customFormat="1" ht="66.75" customHeight="1" thickTop="1" thickBot="1" x14ac:dyDescent="0.35">
      <c r="A68" s="38">
        <v>65</v>
      </c>
      <c r="B68" s="126" t="s">
        <v>596</v>
      </c>
      <c r="C68" s="127" t="s">
        <v>37</v>
      </c>
      <c r="D68" s="127" t="s">
        <v>40</v>
      </c>
      <c r="E68" s="127" t="s">
        <v>376</v>
      </c>
      <c r="F68" s="126" t="s">
        <v>26</v>
      </c>
      <c r="G68" s="129"/>
      <c r="H68" s="132">
        <v>126080</v>
      </c>
      <c r="I68" s="53"/>
      <c r="J68" s="132">
        <v>126080</v>
      </c>
      <c r="K68" s="132"/>
      <c r="L68" s="53"/>
      <c r="M68" s="132"/>
      <c r="N68" s="132"/>
      <c r="O68" s="132">
        <v>126080</v>
      </c>
      <c r="P68" s="160"/>
      <c r="Q68" s="132"/>
      <c r="R68" s="134"/>
      <c r="S68" s="126" t="s">
        <v>622</v>
      </c>
      <c r="T68" s="128">
        <v>2025</v>
      </c>
      <c r="U68" s="128">
        <v>2026</v>
      </c>
      <c r="V68" s="126" t="s">
        <v>597</v>
      </c>
      <c r="W68" s="126"/>
      <c r="X68" s="136" t="s">
        <v>23</v>
      </c>
      <c r="Z68" s="136" t="s">
        <v>566</v>
      </c>
    </row>
    <row r="69" spans="1:26" s="99" customFormat="1" ht="86.25" customHeight="1" thickTop="1" thickBot="1" x14ac:dyDescent="0.35">
      <c r="A69" s="38">
        <v>66</v>
      </c>
      <c r="B69" s="84" t="s">
        <v>447</v>
      </c>
      <c r="C69" s="94" t="s">
        <v>37</v>
      </c>
      <c r="D69" s="94" t="s">
        <v>40</v>
      </c>
      <c r="E69" s="94" t="s">
        <v>488</v>
      </c>
      <c r="F69" s="84" t="s">
        <v>24</v>
      </c>
      <c r="G69" s="85"/>
      <c r="H69" s="97">
        <v>135000</v>
      </c>
      <c r="I69" s="161"/>
      <c r="J69" s="97"/>
      <c r="K69" s="97"/>
      <c r="L69" s="161"/>
      <c r="M69" s="97"/>
      <c r="N69" s="97"/>
      <c r="O69" s="96">
        <v>0.15</v>
      </c>
      <c r="P69" s="96">
        <v>0.85</v>
      </c>
      <c r="Q69" s="97"/>
      <c r="R69" s="97"/>
      <c r="S69" s="84" t="s">
        <v>483</v>
      </c>
      <c r="T69" s="86">
        <v>2024</v>
      </c>
      <c r="U69" s="86">
        <v>2026</v>
      </c>
      <c r="V69" s="84" t="s">
        <v>33</v>
      </c>
      <c r="W69" s="84" t="s">
        <v>369</v>
      </c>
      <c r="X69" s="98" t="s">
        <v>23</v>
      </c>
      <c r="Y69" s="98" t="s">
        <v>382</v>
      </c>
      <c r="Z69" s="85"/>
    </row>
    <row r="70" spans="1:26" s="99" customFormat="1" ht="122.25" customHeight="1" thickTop="1" thickBot="1" x14ac:dyDescent="0.35">
      <c r="A70" s="38">
        <v>67</v>
      </c>
      <c r="B70" s="126" t="s">
        <v>504</v>
      </c>
      <c r="C70" s="127" t="s">
        <v>37</v>
      </c>
      <c r="D70" s="127" t="s">
        <v>40</v>
      </c>
      <c r="E70" s="127" t="s">
        <v>376</v>
      </c>
      <c r="F70" s="126" t="s">
        <v>24</v>
      </c>
      <c r="G70" s="129"/>
      <c r="H70" s="134">
        <v>596500</v>
      </c>
      <c r="I70" s="162"/>
      <c r="J70" s="134"/>
      <c r="K70" s="134"/>
      <c r="L70" s="162"/>
      <c r="M70" s="134"/>
      <c r="N70" s="134"/>
      <c r="O70" s="132">
        <v>89475</v>
      </c>
      <c r="P70" s="132">
        <v>507025</v>
      </c>
      <c r="Q70" s="134"/>
      <c r="R70" s="134"/>
      <c r="S70" s="126" t="s">
        <v>507</v>
      </c>
      <c r="T70" s="128">
        <v>2025</v>
      </c>
      <c r="U70" s="128">
        <v>2028</v>
      </c>
      <c r="V70" s="126" t="s">
        <v>33</v>
      </c>
      <c r="W70" s="126" t="s">
        <v>508</v>
      </c>
      <c r="X70" s="136" t="s">
        <v>505</v>
      </c>
      <c r="Y70" s="136" t="s">
        <v>506</v>
      </c>
      <c r="Z70" s="129"/>
    </row>
    <row r="71" spans="1:26" s="99" customFormat="1" ht="60.75" customHeight="1" thickTop="1" thickBot="1" x14ac:dyDescent="0.35">
      <c r="A71" s="38">
        <v>68</v>
      </c>
      <c r="B71" s="84" t="s">
        <v>384</v>
      </c>
      <c r="C71" s="94" t="s">
        <v>17</v>
      </c>
      <c r="D71" s="94" t="s">
        <v>54</v>
      </c>
      <c r="E71" s="94" t="s">
        <v>304</v>
      </c>
      <c r="F71" s="84" t="s">
        <v>443</v>
      </c>
      <c r="G71" s="85"/>
      <c r="H71" s="95">
        <v>200000</v>
      </c>
      <c r="I71" s="62"/>
      <c r="J71" s="95"/>
      <c r="K71" s="95"/>
      <c r="L71" s="62"/>
      <c r="M71" s="95"/>
      <c r="N71" s="95"/>
      <c r="O71" s="96">
        <v>0.15</v>
      </c>
      <c r="P71" s="96">
        <v>0.85</v>
      </c>
      <c r="Q71" s="95"/>
      <c r="R71" s="97"/>
      <c r="S71" s="84" t="s">
        <v>453</v>
      </c>
      <c r="T71" s="86">
        <v>2025</v>
      </c>
      <c r="U71" s="86">
        <v>2026</v>
      </c>
      <c r="V71" s="84" t="s">
        <v>33</v>
      </c>
      <c r="W71" s="84" t="s">
        <v>592</v>
      </c>
      <c r="X71" s="98" t="s">
        <v>23</v>
      </c>
      <c r="Y71" s="98"/>
      <c r="Z71" s="85"/>
    </row>
    <row r="72" spans="1:26" s="99" customFormat="1" ht="86.25" customHeight="1" thickTop="1" thickBot="1" x14ac:dyDescent="0.35">
      <c r="A72" s="38">
        <v>69</v>
      </c>
      <c r="B72" s="84" t="s">
        <v>387</v>
      </c>
      <c r="C72" s="94" t="s">
        <v>16</v>
      </c>
      <c r="D72" s="94" t="s">
        <v>52</v>
      </c>
      <c r="E72" s="94" t="s">
        <v>302</v>
      </c>
      <c r="F72" s="84" t="s">
        <v>445</v>
      </c>
      <c r="G72" s="85"/>
      <c r="H72" s="95">
        <v>400000</v>
      </c>
      <c r="I72" s="62"/>
      <c r="J72" s="95"/>
      <c r="K72" s="95"/>
      <c r="L72" s="62"/>
      <c r="M72" s="95"/>
      <c r="N72" s="95"/>
      <c r="O72" s="96">
        <v>0.15</v>
      </c>
      <c r="P72" s="96">
        <v>0.85</v>
      </c>
      <c r="Q72" s="95"/>
      <c r="R72" s="97"/>
      <c r="S72" s="84" t="s">
        <v>449</v>
      </c>
      <c r="T72" s="86">
        <v>2025</v>
      </c>
      <c r="U72" s="86">
        <v>2027</v>
      </c>
      <c r="V72" s="84" t="s">
        <v>33</v>
      </c>
      <c r="W72" s="84" t="s">
        <v>388</v>
      </c>
      <c r="X72" s="98" t="s">
        <v>23</v>
      </c>
      <c r="Y72" s="98" t="s">
        <v>382</v>
      </c>
      <c r="Z72" s="85"/>
    </row>
    <row r="73" spans="1:26" s="99" customFormat="1" ht="72" customHeight="1" thickTop="1" thickBot="1" x14ac:dyDescent="0.35">
      <c r="A73" s="38">
        <v>70</v>
      </c>
      <c r="B73" s="84" t="s">
        <v>457</v>
      </c>
      <c r="C73" s="94" t="s">
        <v>17</v>
      </c>
      <c r="D73" s="94" t="s">
        <v>55</v>
      </c>
      <c r="E73" s="94" t="s">
        <v>341</v>
      </c>
      <c r="F73" s="84" t="s">
        <v>458</v>
      </c>
      <c r="G73" s="85"/>
      <c r="H73" s="95">
        <v>15000</v>
      </c>
      <c r="I73" s="62"/>
      <c r="J73" s="95"/>
      <c r="K73" s="95"/>
      <c r="L73" s="62"/>
      <c r="M73" s="95"/>
      <c r="N73" s="95"/>
      <c r="O73" s="96"/>
      <c r="P73" s="95">
        <v>15000</v>
      </c>
      <c r="Q73" s="95"/>
      <c r="R73" s="97"/>
      <c r="S73" s="84" t="s">
        <v>489</v>
      </c>
      <c r="T73" s="86">
        <v>2024</v>
      </c>
      <c r="U73" s="86">
        <v>2026</v>
      </c>
      <c r="V73" s="84" t="s">
        <v>33</v>
      </c>
      <c r="W73" s="84"/>
      <c r="X73" s="98" t="s">
        <v>23</v>
      </c>
      <c r="Y73" s="98" t="s">
        <v>456</v>
      </c>
      <c r="Z73" s="85"/>
    </row>
    <row r="74" spans="1:26" s="99" customFormat="1" ht="72" customHeight="1" thickTop="1" thickBot="1" x14ac:dyDescent="0.35">
      <c r="A74" s="38">
        <v>71</v>
      </c>
      <c r="B74" s="163" t="s">
        <v>509</v>
      </c>
      <c r="C74" s="127" t="s">
        <v>17</v>
      </c>
      <c r="D74" s="127" t="s">
        <v>55</v>
      </c>
      <c r="E74" s="127" t="s">
        <v>341</v>
      </c>
      <c r="F74" s="126" t="s">
        <v>24</v>
      </c>
      <c r="G74" s="129"/>
      <c r="H74" s="132">
        <v>19099</v>
      </c>
      <c r="I74" s="53">
        <v>19099</v>
      </c>
      <c r="J74" s="132"/>
      <c r="K74" s="132"/>
      <c r="L74" s="53">
        <v>16273</v>
      </c>
      <c r="M74" s="132"/>
      <c r="N74" s="132"/>
      <c r="O74" s="132">
        <v>4599</v>
      </c>
      <c r="P74" s="132">
        <v>14500</v>
      </c>
      <c r="Q74" s="132"/>
      <c r="R74" s="134"/>
      <c r="S74" s="126" t="s">
        <v>513</v>
      </c>
      <c r="T74" s="128">
        <v>2024</v>
      </c>
      <c r="U74" s="128">
        <v>2024</v>
      </c>
      <c r="V74" s="126" t="s">
        <v>33</v>
      </c>
      <c r="W74" s="126" t="s">
        <v>369</v>
      </c>
      <c r="X74" s="136" t="s">
        <v>551</v>
      </c>
      <c r="Y74" s="136" t="s">
        <v>456</v>
      </c>
      <c r="Z74" s="129"/>
    </row>
    <row r="75" spans="1:26" s="99" customFormat="1" ht="72" customHeight="1" thickTop="1" thickBot="1" x14ac:dyDescent="0.35">
      <c r="A75" s="38">
        <v>72</v>
      </c>
      <c r="B75" s="164" t="s">
        <v>517</v>
      </c>
      <c r="C75" s="127" t="s">
        <v>17</v>
      </c>
      <c r="D75" s="127" t="s">
        <v>55</v>
      </c>
      <c r="E75" s="127" t="s">
        <v>341</v>
      </c>
      <c r="F75" s="126" t="s">
        <v>24</v>
      </c>
      <c r="G75" s="129"/>
      <c r="H75" s="132">
        <v>12000</v>
      </c>
      <c r="I75" s="53">
        <v>12000</v>
      </c>
      <c r="J75" s="132"/>
      <c r="K75" s="132"/>
      <c r="L75" s="53">
        <v>11707</v>
      </c>
      <c r="M75" s="132"/>
      <c r="N75" s="132"/>
      <c r="O75" s="132">
        <v>2000</v>
      </c>
      <c r="P75" s="132">
        <v>12000</v>
      </c>
      <c r="Q75" s="132"/>
      <c r="R75" s="134"/>
      <c r="S75" s="126" t="s">
        <v>518</v>
      </c>
      <c r="T75" s="128">
        <v>2024</v>
      </c>
      <c r="U75" s="128">
        <v>2024</v>
      </c>
      <c r="V75" s="126" t="s">
        <v>33</v>
      </c>
      <c r="W75" s="126" t="s">
        <v>369</v>
      </c>
      <c r="X75" s="136" t="s">
        <v>551</v>
      </c>
      <c r="Y75" s="136" t="s">
        <v>456</v>
      </c>
      <c r="Z75" s="129"/>
    </row>
    <row r="76" spans="1:26" s="99" customFormat="1" ht="53.25" customHeight="1" thickTop="1" thickBot="1" x14ac:dyDescent="0.35">
      <c r="A76" s="38">
        <v>73</v>
      </c>
      <c r="B76" s="84" t="s">
        <v>332</v>
      </c>
      <c r="C76" s="94" t="s">
        <v>17</v>
      </c>
      <c r="D76" s="94" t="s">
        <v>55</v>
      </c>
      <c r="E76" s="94" t="s">
        <v>57</v>
      </c>
      <c r="F76" s="86" t="s">
        <v>24</v>
      </c>
      <c r="G76" s="85"/>
      <c r="H76" s="95">
        <v>102264.54</v>
      </c>
      <c r="I76" s="62"/>
      <c r="J76" s="95"/>
      <c r="K76" s="95"/>
      <c r="L76" s="62"/>
      <c r="M76" s="95"/>
      <c r="N76" s="95"/>
      <c r="O76" s="95">
        <v>15369.68</v>
      </c>
      <c r="P76" s="95">
        <v>86924.86</v>
      </c>
      <c r="Q76" s="95"/>
      <c r="R76" s="97"/>
      <c r="S76" s="84" t="s">
        <v>333</v>
      </c>
      <c r="T76" s="86">
        <v>2022</v>
      </c>
      <c r="U76" s="86">
        <v>2027</v>
      </c>
      <c r="V76" s="84" t="s">
        <v>331</v>
      </c>
      <c r="W76" s="84" t="s">
        <v>67</v>
      </c>
      <c r="X76" s="137" t="s">
        <v>15</v>
      </c>
      <c r="Y76" s="85" t="s">
        <v>593</v>
      </c>
      <c r="Z76" s="85"/>
    </row>
    <row r="77" spans="1:26" s="99" customFormat="1" ht="53.25" customHeight="1" thickTop="1" thickBot="1" x14ac:dyDescent="0.35">
      <c r="A77" s="38">
        <v>74</v>
      </c>
      <c r="B77" s="120" t="s">
        <v>613</v>
      </c>
      <c r="C77" s="165" t="s">
        <v>17</v>
      </c>
      <c r="D77" s="166" t="s">
        <v>614</v>
      </c>
      <c r="E77" s="166" t="s">
        <v>615</v>
      </c>
      <c r="F77" s="167" t="s">
        <v>26</v>
      </c>
      <c r="G77" s="168"/>
      <c r="H77" s="169">
        <v>764920</v>
      </c>
      <c r="I77" s="170"/>
      <c r="J77" s="169"/>
      <c r="K77" s="169"/>
      <c r="L77" s="170"/>
      <c r="M77" s="169"/>
      <c r="N77" s="169"/>
      <c r="O77" s="169"/>
      <c r="P77" s="169"/>
      <c r="Q77" s="169"/>
      <c r="R77" s="169"/>
      <c r="S77" s="120" t="s">
        <v>616</v>
      </c>
      <c r="T77" s="167">
        <v>2024</v>
      </c>
      <c r="U77" s="167">
        <v>2026</v>
      </c>
      <c r="V77" s="120" t="s">
        <v>331</v>
      </c>
      <c r="W77" s="120" t="s">
        <v>67</v>
      </c>
      <c r="X77" s="171"/>
      <c r="Y77" s="168"/>
      <c r="Z77" s="168"/>
    </row>
    <row r="78" spans="1:26" s="99" customFormat="1" ht="34.5" thickTop="1" thickBot="1" x14ac:dyDescent="0.35">
      <c r="A78" s="38">
        <v>75</v>
      </c>
      <c r="B78" s="84" t="s">
        <v>334</v>
      </c>
      <c r="C78" s="94" t="s">
        <v>17</v>
      </c>
      <c r="D78" s="94" t="s">
        <v>55</v>
      </c>
      <c r="E78" s="94" t="s">
        <v>57</v>
      </c>
      <c r="F78" s="86" t="s">
        <v>26</v>
      </c>
      <c r="G78" s="85"/>
      <c r="H78" s="95">
        <v>30000</v>
      </c>
      <c r="I78" s="62"/>
      <c r="J78" s="95"/>
      <c r="K78" s="95"/>
      <c r="L78" s="62"/>
      <c r="M78" s="95"/>
      <c r="N78" s="95"/>
      <c r="O78" s="95">
        <v>30000</v>
      </c>
      <c r="P78" s="95"/>
      <c r="Q78" s="95"/>
      <c r="R78" s="97"/>
      <c r="S78" s="84" t="s">
        <v>335</v>
      </c>
      <c r="T78" s="86">
        <v>2023</v>
      </c>
      <c r="U78" s="86">
        <v>2024</v>
      </c>
      <c r="V78" s="84" t="s">
        <v>331</v>
      </c>
      <c r="W78" s="84" t="s">
        <v>67</v>
      </c>
      <c r="X78" s="137"/>
      <c r="Y78" s="85"/>
      <c r="Z78" s="85"/>
    </row>
    <row r="79" spans="1:26" s="99" customFormat="1" ht="41.25" customHeight="1" thickTop="1" thickBot="1" x14ac:dyDescent="0.35">
      <c r="A79" s="38">
        <v>76</v>
      </c>
      <c r="B79" s="84" t="s">
        <v>336</v>
      </c>
      <c r="C79" s="94" t="s">
        <v>17</v>
      </c>
      <c r="D79" s="94" t="s">
        <v>55</v>
      </c>
      <c r="E79" s="94" t="s">
        <v>57</v>
      </c>
      <c r="F79" s="86" t="s">
        <v>26</v>
      </c>
      <c r="G79" s="85"/>
      <c r="H79" s="95">
        <v>250000</v>
      </c>
      <c r="I79" s="62"/>
      <c r="J79" s="95"/>
      <c r="K79" s="95"/>
      <c r="L79" s="62"/>
      <c r="M79" s="95"/>
      <c r="N79" s="95"/>
      <c r="O79" s="95">
        <v>200000</v>
      </c>
      <c r="P79" s="95">
        <v>50000</v>
      </c>
      <c r="Q79" s="95"/>
      <c r="R79" s="97"/>
      <c r="S79" s="84" t="s">
        <v>337</v>
      </c>
      <c r="T79" s="86">
        <v>2023</v>
      </c>
      <c r="U79" s="86">
        <v>2025</v>
      </c>
      <c r="V79" s="84" t="s">
        <v>331</v>
      </c>
      <c r="W79" s="84" t="s">
        <v>67</v>
      </c>
      <c r="X79" s="137"/>
      <c r="Y79" s="85"/>
      <c r="Z79" s="85"/>
    </row>
    <row r="80" spans="1:26" s="99" customFormat="1" ht="34.5" thickTop="1" thickBot="1" x14ac:dyDescent="0.35">
      <c r="A80" s="38">
        <v>77</v>
      </c>
      <c r="B80" s="84" t="s">
        <v>367</v>
      </c>
      <c r="C80" s="94" t="s">
        <v>17</v>
      </c>
      <c r="D80" s="119" t="s">
        <v>49</v>
      </c>
      <c r="E80" s="119" t="s">
        <v>56</v>
      </c>
      <c r="F80" s="86" t="s">
        <v>60</v>
      </c>
      <c r="G80" s="85"/>
      <c r="H80" s="95">
        <v>83500</v>
      </c>
      <c r="I80" s="62"/>
      <c r="J80" s="95"/>
      <c r="K80" s="95"/>
      <c r="L80" s="62"/>
      <c r="M80" s="95"/>
      <c r="N80" s="95"/>
      <c r="O80" s="95">
        <v>83500</v>
      </c>
      <c r="P80" s="95"/>
      <c r="Q80" s="95"/>
      <c r="R80" s="97"/>
      <c r="S80" s="84" t="s">
        <v>391</v>
      </c>
      <c r="T80" s="86">
        <v>2025</v>
      </c>
      <c r="U80" s="86">
        <v>2026</v>
      </c>
      <c r="V80" s="84" t="s">
        <v>465</v>
      </c>
      <c r="W80" s="84" t="s">
        <v>66</v>
      </c>
      <c r="X80" s="137"/>
      <c r="Y80" s="85"/>
      <c r="Z80" s="98"/>
    </row>
    <row r="81" spans="1:26" s="99" customFormat="1" ht="33.75" customHeight="1" thickTop="1" thickBot="1" x14ac:dyDescent="0.35">
      <c r="A81" s="38">
        <v>78</v>
      </c>
      <c r="B81" s="84" t="s">
        <v>365</v>
      </c>
      <c r="C81" s="94" t="s">
        <v>17</v>
      </c>
      <c r="D81" s="119" t="s">
        <v>49</v>
      </c>
      <c r="E81" s="119" t="s">
        <v>56</v>
      </c>
      <c r="F81" s="86" t="s">
        <v>60</v>
      </c>
      <c r="G81" s="85"/>
      <c r="H81" s="95">
        <v>45000</v>
      </c>
      <c r="I81" s="62"/>
      <c r="J81" s="95"/>
      <c r="K81" s="95"/>
      <c r="L81" s="62"/>
      <c r="M81" s="95"/>
      <c r="N81" s="95"/>
      <c r="O81" s="95">
        <v>45000</v>
      </c>
      <c r="P81" s="95"/>
      <c r="Q81" s="95"/>
      <c r="R81" s="97"/>
      <c r="S81" s="84" t="s">
        <v>392</v>
      </c>
      <c r="T81" s="86">
        <v>2025</v>
      </c>
      <c r="U81" s="86">
        <v>2026</v>
      </c>
      <c r="V81" s="84" t="s">
        <v>465</v>
      </c>
      <c r="W81" s="84" t="s">
        <v>66</v>
      </c>
      <c r="X81" s="137"/>
      <c r="Y81" s="85"/>
      <c r="Z81" s="98"/>
    </row>
    <row r="82" spans="1:26" s="99" customFormat="1" ht="60.75" customHeight="1" thickTop="1" thickBot="1" x14ac:dyDescent="0.35">
      <c r="A82" s="38">
        <v>79</v>
      </c>
      <c r="B82" s="66" t="s">
        <v>407</v>
      </c>
      <c r="C82" s="94" t="s">
        <v>17</v>
      </c>
      <c r="D82" s="94" t="s">
        <v>49</v>
      </c>
      <c r="E82" s="94" t="s">
        <v>56</v>
      </c>
      <c r="F82" s="66" t="s">
        <v>446</v>
      </c>
      <c r="G82" s="172"/>
      <c r="H82" s="70">
        <v>155000</v>
      </c>
      <c r="I82" s="71"/>
      <c r="J82" s="70"/>
      <c r="K82" s="70"/>
      <c r="L82" s="71"/>
      <c r="M82" s="70"/>
      <c r="N82" s="70"/>
      <c r="O82" s="70">
        <v>155000</v>
      </c>
      <c r="P82" s="70"/>
      <c r="Q82" s="70"/>
      <c r="R82" s="173"/>
      <c r="S82" s="66" t="s">
        <v>428</v>
      </c>
      <c r="T82" s="174">
        <v>2023</v>
      </c>
      <c r="U82" s="174">
        <v>2023</v>
      </c>
      <c r="V82" s="84" t="s">
        <v>465</v>
      </c>
      <c r="W82" s="66" t="s">
        <v>66</v>
      </c>
      <c r="X82" s="175"/>
      <c r="Y82" s="87"/>
      <c r="Z82" s="176" t="s">
        <v>408</v>
      </c>
    </row>
    <row r="83" spans="1:26" s="99" customFormat="1" ht="81" customHeight="1" thickTop="1" thickBot="1" x14ac:dyDescent="0.35">
      <c r="A83" s="38">
        <v>80</v>
      </c>
      <c r="B83" s="84" t="s">
        <v>403</v>
      </c>
      <c r="C83" s="177" t="s">
        <v>17</v>
      </c>
      <c r="D83" s="177" t="s">
        <v>49</v>
      </c>
      <c r="E83" s="177" t="s">
        <v>56</v>
      </c>
      <c r="F83" s="86" t="s">
        <v>35</v>
      </c>
      <c r="G83" s="176"/>
      <c r="H83" s="95">
        <v>104109</v>
      </c>
      <c r="I83" s="62"/>
      <c r="J83" s="95"/>
      <c r="K83" s="95"/>
      <c r="L83" s="62"/>
      <c r="M83" s="95"/>
      <c r="N83" s="95"/>
      <c r="O83" s="95">
        <v>104109</v>
      </c>
      <c r="P83" s="95"/>
      <c r="Q83" s="95"/>
      <c r="R83" s="95"/>
      <c r="S83" s="84" t="s">
        <v>429</v>
      </c>
      <c r="T83" s="86">
        <v>2025</v>
      </c>
      <c r="U83" s="86">
        <v>2026</v>
      </c>
      <c r="V83" s="84" t="s">
        <v>465</v>
      </c>
      <c r="W83" s="84" t="s">
        <v>404</v>
      </c>
      <c r="X83" s="178"/>
      <c r="Y83" s="176"/>
      <c r="Z83" s="176"/>
    </row>
    <row r="84" spans="1:26" s="99" customFormat="1" ht="62.25" customHeight="1" thickTop="1" thickBot="1" x14ac:dyDescent="0.35">
      <c r="A84" s="38">
        <v>81</v>
      </c>
      <c r="B84" s="84" t="s">
        <v>405</v>
      </c>
      <c r="C84" s="177" t="s">
        <v>17</v>
      </c>
      <c r="D84" s="177" t="s">
        <v>49</v>
      </c>
      <c r="E84" s="177" t="s">
        <v>56</v>
      </c>
      <c r="F84" s="86" t="s">
        <v>35</v>
      </c>
      <c r="G84" s="176"/>
      <c r="H84" s="95">
        <v>16796</v>
      </c>
      <c r="I84" s="62"/>
      <c r="J84" s="95"/>
      <c r="K84" s="95"/>
      <c r="L84" s="62"/>
      <c r="M84" s="95"/>
      <c r="N84" s="95"/>
      <c r="O84" s="95">
        <v>16796</v>
      </c>
      <c r="P84" s="95"/>
      <c r="Q84" s="95"/>
      <c r="R84" s="95"/>
      <c r="S84" s="84" t="s">
        <v>430</v>
      </c>
      <c r="T84" s="86">
        <v>2024</v>
      </c>
      <c r="U84" s="86">
        <v>2025</v>
      </c>
      <c r="V84" s="84" t="s">
        <v>465</v>
      </c>
      <c r="W84" s="84" t="s">
        <v>404</v>
      </c>
      <c r="X84" s="178"/>
      <c r="Y84" s="176"/>
      <c r="Z84" s="176"/>
    </row>
    <row r="85" spans="1:26" s="99" customFormat="1" ht="203.25" customHeight="1" thickTop="1" thickBot="1" x14ac:dyDescent="0.35">
      <c r="A85" s="38">
        <v>82</v>
      </c>
      <c r="B85" s="84" t="s">
        <v>619</v>
      </c>
      <c r="C85" s="94" t="s">
        <v>17</v>
      </c>
      <c r="D85" s="94" t="s">
        <v>49</v>
      </c>
      <c r="E85" s="94" t="s">
        <v>305</v>
      </c>
      <c r="F85" s="84" t="s">
        <v>617</v>
      </c>
      <c r="G85" s="176"/>
      <c r="H85" s="95">
        <v>200000</v>
      </c>
      <c r="I85" s="62"/>
      <c r="J85" s="95"/>
      <c r="K85" s="95"/>
      <c r="L85" s="62"/>
      <c r="M85" s="95"/>
      <c r="N85" s="95"/>
      <c r="O85" s="95"/>
      <c r="P85" s="95"/>
      <c r="Q85" s="95"/>
      <c r="R85" s="179"/>
      <c r="S85" s="84" t="s">
        <v>618</v>
      </c>
      <c r="T85" s="86">
        <v>2021</v>
      </c>
      <c r="U85" s="86">
        <v>2026</v>
      </c>
      <c r="V85" s="84" t="s">
        <v>66</v>
      </c>
      <c r="W85" s="84" t="s">
        <v>67</v>
      </c>
      <c r="X85" s="87"/>
      <c r="Y85" s="87" t="s">
        <v>355</v>
      </c>
      <c r="Z85" s="176"/>
    </row>
    <row r="86" spans="1:26" s="99" customFormat="1" ht="98.25" customHeight="1" thickTop="1" thickBot="1" x14ac:dyDescent="0.35">
      <c r="A86" s="38">
        <v>83</v>
      </c>
      <c r="B86" s="84" t="s">
        <v>620</v>
      </c>
      <c r="C86" s="94" t="s">
        <v>17</v>
      </c>
      <c r="D86" s="94" t="s">
        <v>49</v>
      </c>
      <c r="E86" s="94" t="s">
        <v>305</v>
      </c>
      <c r="F86" s="86" t="s">
        <v>35</v>
      </c>
      <c r="G86" s="176"/>
      <c r="H86" s="95">
        <v>60000</v>
      </c>
      <c r="I86" s="62"/>
      <c r="J86" s="95"/>
      <c r="K86" s="95"/>
      <c r="L86" s="62"/>
      <c r="M86" s="95"/>
      <c r="N86" s="95"/>
      <c r="O86" s="95"/>
      <c r="P86" s="95"/>
      <c r="Q86" s="95"/>
      <c r="R86" s="179"/>
      <c r="S86" s="84" t="s">
        <v>621</v>
      </c>
      <c r="T86" s="86">
        <v>2022</v>
      </c>
      <c r="U86" s="86">
        <v>2024</v>
      </c>
      <c r="V86" s="84" t="s">
        <v>308</v>
      </c>
      <c r="W86" s="84" t="s">
        <v>67</v>
      </c>
      <c r="X86" s="87"/>
      <c r="Y86" s="87" t="s">
        <v>355</v>
      </c>
      <c r="Z86" s="176"/>
    </row>
    <row r="87" spans="1:26" s="99" customFormat="1" ht="55.5" customHeight="1" thickTop="1" thickBot="1" x14ac:dyDescent="0.35">
      <c r="A87" s="38">
        <v>84</v>
      </c>
      <c r="B87" s="180" t="s">
        <v>310</v>
      </c>
      <c r="C87" s="165" t="s">
        <v>17</v>
      </c>
      <c r="D87" s="165" t="s">
        <v>49</v>
      </c>
      <c r="E87" s="181" t="s">
        <v>305</v>
      </c>
      <c r="F87" s="182" t="s">
        <v>24</v>
      </c>
      <c r="G87" s="183"/>
      <c r="H87" s="184">
        <v>20000</v>
      </c>
      <c r="I87" s="185"/>
      <c r="J87" s="184"/>
      <c r="K87" s="184"/>
      <c r="L87" s="185"/>
      <c r="M87" s="184"/>
      <c r="N87" s="184"/>
      <c r="O87" s="184"/>
      <c r="P87" s="184"/>
      <c r="Q87" s="184"/>
      <c r="R87" s="186"/>
      <c r="S87" s="180" t="s">
        <v>311</v>
      </c>
      <c r="T87" s="182">
        <v>2022</v>
      </c>
      <c r="U87" s="182">
        <v>2024</v>
      </c>
      <c r="V87" s="180" t="s">
        <v>66</v>
      </c>
      <c r="W87" s="180" t="s">
        <v>67</v>
      </c>
      <c r="X87" s="187" t="s">
        <v>23</v>
      </c>
      <c r="Y87" s="188"/>
      <c r="Z87" s="168"/>
    </row>
    <row r="88" spans="1:26" s="99" customFormat="1" ht="63.75" customHeight="1" thickTop="1" thickBot="1" x14ac:dyDescent="0.35">
      <c r="A88" s="38">
        <v>85</v>
      </c>
      <c r="B88" s="180" t="s">
        <v>312</v>
      </c>
      <c r="C88" s="165" t="s">
        <v>17</v>
      </c>
      <c r="D88" s="165" t="s">
        <v>49</v>
      </c>
      <c r="E88" s="181" t="s">
        <v>305</v>
      </c>
      <c r="F88" s="87" t="s">
        <v>24</v>
      </c>
      <c r="G88" s="183"/>
      <c r="H88" s="184">
        <v>10000</v>
      </c>
      <c r="I88" s="185"/>
      <c r="J88" s="184"/>
      <c r="K88" s="184"/>
      <c r="L88" s="185"/>
      <c r="M88" s="184"/>
      <c r="N88" s="184"/>
      <c r="O88" s="184"/>
      <c r="P88" s="184"/>
      <c r="Q88" s="184"/>
      <c r="R88" s="186"/>
      <c r="S88" s="180" t="s">
        <v>313</v>
      </c>
      <c r="T88" s="182">
        <v>2022</v>
      </c>
      <c r="U88" s="182">
        <v>2023</v>
      </c>
      <c r="V88" s="180" t="s">
        <v>66</v>
      </c>
      <c r="W88" s="180" t="s">
        <v>67</v>
      </c>
      <c r="X88" s="187" t="s">
        <v>23</v>
      </c>
      <c r="Y88" s="188"/>
      <c r="Z88" s="168"/>
    </row>
    <row r="89" spans="1:26" s="99" customFormat="1" ht="99" customHeight="1" thickTop="1" thickBot="1" x14ac:dyDescent="0.35">
      <c r="A89" s="38">
        <v>86</v>
      </c>
      <c r="B89" s="180" t="s">
        <v>339</v>
      </c>
      <c r="C89" s="165" t="s">
        <v>17</v>
      </c>
      <c r="D89" s="165" t="s">
        <v>49</v>
      </c>
      <c r="E89" s="181" t="s">
        <v>340</v>
      </c>
      <c r="F89" s="182" t="s">
        <v>24</v>
      </c>
      <c r="G89" s="183"/>
      <c r="H89" s="184">
        <v>300000</v>
      </c>
      <c r="I89" s="185"/>
      <c r="J89" s="184"/>
      <c r="K89" s="184"/>
      <c r="L89" s="185"/>
      <c r="M89" s="184"/>
      <c r="N89" s="184"/>
      <c r="O89" s="184"/>
      <c r="P89" s="184"/>
      <c r="Q89" s="184"/>
      <c r="R89" s="186"/>
      <c r="S89" s="180" t="s">
        <v>314</v>
      </c>
      <c r="T89" s="182">
        <v>2022</v>
      </c>
      <c r="U89" s="182">
        <v>2025</v>
      </c>
      <c r="V89" s="180" t="s">
        <v>66</v>
      </c>
      <c r="W89" s="180" t="s">
        <v>67</v>
      </c>
      <c r="X89" s="187" t="s">
        <v>23</v>
      </c>
      <c r="Y89" s="188"/>
      <c r="Z89" s="168"/>
    </row>
    <row r="90" spans="1:26" s="99" customFormat="1" ht="52.5" customHeight="1" thickTop="1" thickBot="1" x14ac:dyDescent="0.35">
      <c r="A90" s="38">
        <v>87</v>
      </c>
      <c r="B90" s="180" t="s">
        <v>315</v>
      </c>
      <c r="C90" s="165" t="s">
        <v>17</v>
      </c>
      <c r="D90" s="165" t="s">
        <v>49</v>
      </c>
      <c r="E90" s="181" t="s">
        <v>56</v>
      </c>
      <c r="F90" s="182" t="s">
        <v>24</v>
      </c>
      <c r="G90" s="183"/>
      <c r="H90" s="184">
        <v>20000</v>
      </c>
      <c r="I90" s="185"/>
      <c r="J90" s="184"/>
      <c r="K90" s="184"/>
      <c r="L90" s="185"/>
      <c r="M90" s="184"/>
      <c r="N90" s="184"/>
      <c r="O90" s="184"/>
      <c r="P90" s="184"/>
      <c r="Q90" s="184"/>
      <c r="R90" s="186"/>
      <c r="S90" s="180" t="s">
        <v>316</v>
      </c>
      <c r="T90" s="182"/>
      <c r="U90" s="182"/>
      <c r="V90" s="180" t="s">
        <v>66</v>
      </c>
      <c r="W90" s="180" t="s">
        <v>67</v>
      </c>
      <c r="X90" s="187" t="s">
        <v>23</v>
      </c>
      <c r="Y90" s="188"/>
      <c r="Z90" s="168"/>
    </row>
    <row r="91" spans="1:26" s="99" customFormat="1" ht="69" customHeight="1" thickTop="1" thickBot="1" x14ac:dyDescent="0.35">
      <c r="A91" s="38">
        <v>88</v>
      </c>
      <c r="B91" s="180" t="s">
        <v>317</v>
      </c>
      <c r="C91" s="165" t="s">
        <v>17</v>
      </c>
      <c r="D91" s="165" t="s">
        <v>49</v>
      </c>
      <c r="E91" s="181" t="s">
        <v>56</v>
      </c>
      <c r="F91" s="182" t="s">
        <v>24</v>
      </c>
      <c r="G91" s="183"/>
      <c r="H91" s="184">
        <v>150000</v>
      </c>
      <c r="I91" s="185"/>
      <c r="J91" s="184"/>
      <c r="K91" s="184"/>
      <c r="L91" s="185"/>
      <c r="M91" s="184"/>
      <c r="N91" s="184"/>
      <c r="O91" s="184"/>
      <c r="P91" s="184"/>
      <c r="Q91" s="184"/>
      <c r="R91" s="186"/>
      <c r="S91" s="180" t="s">
        <v>318</v>
      </c>
      <c r="T91" s="182">
        <v>2022</v>
      </c>
      <c r="U91" s="182">
        <v>2025</v>
      </c>
      <c r="V91" s="180" t="s">
        <v>66</v>
      </c>
      <c r="W91" s="180" t="s">
        <v>67</v>
      </c>
      <c r="X91" s="187" t="s">
        <v>23</v>
      </c>
      <c r="Y91" s="188"/>
      <c r="Z91" s="168"/>
    </row>
    <row r="92" spans="1:26" s="99" customFormat="1" ht="66.75" customHeight="1" thickTop="1" thickBot="1" x14ac:dyDescent="0.35">
      <c r="A92" s="38">
        <v>89</v>
      </c>
      <c r="B92" s="180" t="s">
        <v>319</v>
      </c>
      <c r="C92" s="165" t="s">
        <v>17</v>
      </c>
      <c r="D92" s="165" t="s">
        <v>49</v>
      </c>
      <c r="E92" s="181" t="s">
        <v>56</v>
      </c>
      <c r="F92" s="182" t="s">
        <v>24</v>
      </c>
      <c r="G92" s="183"/>
      <c r="H92" s="184">
        <v>50000</v>
      </c>
      <c r="I92" s="185"/>
      <c r="J92" s="184"/>
      <c r="K92" s="184"/>
      <c r="L92" s="185"/>
      <c r="M92" s="184"/>
      <c r="N92" s="184"/>
      <c r="O92" s="184"/>
      <c r="P92" s="184"/>
      <c r="Q92" s="184"/>
      <c r="R92" s="186"/>
      <c r="S92" s="180" t="s">
        <v>348</v>
      </c>
      <c r="T92" s="182">
        <v>2022</v>
      </c>
      <c r="U92" s="182">
        <v>2025</v>
      </c>
      <c r="V92" s="180" t="s">
        <v>66</v>
      </c>
      <c r="W92" s="180" t="s">
        <v>67</v>
      </c>
      <c r="X92" s="187" t="s">
        <v>23</v>
      </c>
      <c r="Y92" s="188"/>
      <c r="Z92" s="168"/>
    </row>
    <row r="93" spans="1:26" s="99" customFormat="1" ht="91.5" customHeight="1" thickTop="1" thickBot="1" x14ac:dyDescent="0.35">
      <c r="A93" s="38">
        <v>90</v>
      </c>
      <c r="B93" s="180" t="s">
        <v>320</v>
      </c>
      <c r="C93" s="165" t="s">
        <v>17</v>
      </c>
      <c r="D93" s="165" t="s">
        <v>346</v>
      </c>
      <c r="E93" s="181" t="s">
        <v>345</v>
      </c>
      <c r="F93" s="182" t="s">
        <v>26</v>
      </c>
      <c r="G93" s="183"/>
      <c r="H93" s="184">
        <v>150000</v>
      </c>
      <c r="I93" s="185"/>
      <c r="J93" s="184"/>
      <c r="K93" s="184"/>
      <c r="L93" s="185"/>
      <c r="M93" s="184"/>
      <c r="N93" s="184"/>
      <c r="O93" s="184"/>
      <c r="P93" s="184"/>
      <c r="Q93" s="184"/>
      <c r="R93" s="186"/>
      <c r="S93" s="180" t="s">
        <v>652</v>
      </c>
      <c r="T93" s="182">
        <v>2021</v>
      </c>
      <c r="U93" s="182">
        <v>2024</v>
      </c>
      <c r="V93" s="180" t="s">
        <v>66</v>
      </c>
      <c r="W93" s="180" t="s">
        <v>67</v>
      </c>
      <c r="X93" s="187" t="s">
        <v>23</v>
      </c>
      <c r="Y93" s="188"/>
      <c r="Z93" s="168"/>
    </row>
    <row r="94" spans="1:26" s="99" customFormat="1" ht="157.5" customHeight="1" thickTop="1" thickBot="1" x14ac:dyDescent="0.35">
      <c r="A94" s="38">
        <v>91</v>
      </c>
      <c r="B94" s="180" t="s">
        <v>321</v>
      </c>
      <c r="C94" s="165" t="s">
        <v>17</v>
      </c>
      <c r="D94" s="165" t="s">
        <v>343</v>
      </c>
      <c r="E94" s="181" t="s">
        <v>342</v>
      </c>
      <c r="F94" s="182" t="s">
        <v>26</v>
      </c>
      <c r="G94" s="183"/>
      <c r="H94" s="184">
        <v>300000</v>
      </c>
      <c r="I94" s="185"/>
      <c r="J94" s="184"/>
      <c r="K94" s="184"/>
      <c r="L94" s="185"/>
      <c r="M94" s="184"/>
      <c r="N94" s="184"/>
      <c r="O94" s="184"/>
      <c r="P94" s="184"/>
      <c r="Q94" s="184"/>
      <c r="R94" s="186"/>
      <c r="S94" s="120" t="s">
        <v>653</v>
      </c>
      <c r="T94" s="182">
        <v>2022</v>
      </c>
      <c r="U94" s="182">
        <v>2025</v>
      </c>
      <c r="V94" s="180" t="s">
        <v>66</v>
      </c>
      <c r="W94" s="180" t="s">
        <v>67</v>
      </c>
      <c r="X94" s="187" t="s">
        <v>23</v>
      </c>
      <c r="Y94" s="188"/>
      <c r="Z94" s="168"/>
    </row>
    <row r="95" spans="1:26" s="99" customFormat="1" ht="69.75" customHeight="1" thickTop="1" thickBot="1" x14ac:dyDescent="0.35">
      <c r="A95" s="38">
        <v>92</v>
      </c>
      <c r="B95" s="180" t="s">
        <v>322</v>
      </c>
      <c r="C95" s="165" t="s">
        <v>17</v>
      </c>
      <c r="D95" s="165" t="s">
        <v>55</v>
      </c>
      <c r="E95" s="181" t="s">
        <v>341</v>
      </c>
      <c r="F95" s="182" t="s">
        <v>24</v>
      </c>
      <c r="G95" s="183"/>
      <c r="H95" s="184">
        <v>10000</v>
      </c>
      <c r="I95" s="185"/>
      <c r="J95" s="184"/>
      <c r="K95" s="184"/>
      <c r="L95" s="185"/>
      <c r="M95" s="184"/>
      <c r="N95" s="184"/>
      <c r="O95" s="184"/>
      <c r="P95" s="184"/>
      <c r="Q95" s="184"/>
      <c r="R95" s="186"/>
      <c r="S95" s="120" t="s">
        <v>323</v>
      </c>
      <c r="T95" s="182">
        <v>2022</v>
      </c>
      <c r="U95" s="182">
        <v>2024</v>
      </c>
      <c r="V95" s="180" t="s">
        <v>66</v>
      </c>
      <c r="W95" s="180" t="s">
        <v>67</v>
      </c>
      <c r="X95" s="187" t="s">
        <v>23</v>
      </c>
      <c r="Y95" s="188"/>
      <c r="Z95" s="168"/>
    </row>
    <row r="96" spans="1:26" s="99" customFormat="1" ht="90" customHeight="1" thickTop="1" thickBot="1" x14ac:dyDescent="0.35">
      <c r="A96" s="38">
        <v>93</v>
      </c>
      <c r="B96" s="189" t="s">
        <v>511</v>
      </c>
      <c r="C96" s="127" t="s">
        <v>17</v>
      </c>
      <c r="D96" s="127" t="s">
        <v>49</v>
      </c>
      <c r="E96" s="190" t="s">
        <v>56</v>
      </c>
      <c r="F96" s="191" t="s">
        <v>26</v>
      </c>
      <c r="G96" s="192"/>
      <c r="H96" s="193">
        <v>1452000</v>
      </c>
      <c r="I96" s="194"/>
      <c r="J96" s="193"/>
      <c r="K96" s="193"/>
      <c r="L96" s="194"/>
      <c r="M96" s="193"/>
      <c r="N96" s="193"/>
      <c r="O96" s="193"/>
      <c r="P96" s="193">
        <v>943800</v>
      </c>
      <c r="Q96" s="193"/>
      <c r="R96" s="193">
        <v>508200</v>
      </c>
      <c r="S96" s="126" t="s">
        <v>512</v>
      </c>
      <c r="T96" s="191">
        <v>2025</v>
      </c>
      <c r="U96" s="191">
        <v>2029</v>
      </c>
      <c r="V96" s="189" t="s">
        <v>66</v>
      </c>
      <c r="W96" s="189" t="s">
        <v>67</v>
      </c>
      <c r="X96" s="195" t="s">
        <v>23</v>
      </c>
      <c r="Y96" s="196"/>
      <c r="Z96" s="197"/>
    </row>
    <row r="97" spans="1:26" s="99" customFormat="1" ht="225" customHeight="1" thickTop="1" thickBot="1" x14ac:dyDescent="0.35">
      <c r="A97" s="38">
        <v>94</v>
      </c>
      <c r="B97" s="180" t="s">
        <v>324</v>
      </c>
      <c r="C97" s="181" t="s">
        <v>17</v>
      </c>
      <c r="D97" s="181" t="s">
        <v>49</v>
      </c>
      <c r="E97" s="181" t="s">
        <v>56</v>
      </c>
      <c r="F97" s="182" t="s">
        <v>26</v>
      </c>
      <c r="G97" s="183"/>
      <c r="H97" s="184">
        <v>1500000</v>
      </c>
      <c r="I97" s="185"/>
      <c r="J97" s="184"/>
      <c r="K97" s="184"/>
      <c r="L97" s="185"/>
      <c r="M97" s="184"/>
      <c r="N97" s="184"/>
      <c r="O97" s="184"/>
      <c r="P97" s="184"/>
      <c r="Q97" s="184"/>
      <c r="R97" s="186"/>
      <c r="S97" s="198" t="s">
        <v>398</v>
      </c>
      <c r="T97" s="182">
        <v>2022</v>
      </c>
      <c r="U97" s="182">
        <v>2027</v>
      </c>
      <c r="V97" s="180" t="s">
        <v>325</v>
      </c>
      <c r="W97" s="180" t="s">
        <v>67</v>
      </c>
      <c r="X97" s="187" t="s">
        <v>23</v>
      </c>
      <c r="Y97" s="187" t="s">
        <v>326</v>
      </c>
      <c r="Z97" s="183"/>
    </row>
    <row r="98" spans="1:26" s="99" customFormat="1" ht="87" customHeight="1" thickTop="1" thickBot="1" x14ac:dyDescent="0.35">
      <c r="A98" s="38">
        <v>95</v>
      </c>
      <c r="B98" s="199" t="s">
        <v>599</v>
      </c>
      <c r="C98" s="94" t="s">
        <v>17</v>
      </c>
      <c r="D98" s="94" t="s">
        <v>49</v>
      </c>
      <c r="E98" s="94" t="s">
        <v>56</v>
      </c>
      <c r="F98" s="87" t="s">
        <v>598</v>
      </c>
      <c r="G98" s="176"/>
      <c r="H98" s="95">
        <v>440000</v>
      </c>
      <c r="I98" s="200"/>
      <c r="J98" s="201"/>
      <c r="K98" s="201"/>
      <c r="L98" s="200"/>
      <c r="M98" s="201"/>
      <c r="N98" s="201"/>
      <c r="O98" s="201"/>
      <c r="P98" s="201"/>
      <c r="Q98" s="201"/>
      <c r="R98" s="201"/>
      <c r="S98" s="120" t="s">
        <v>327</v>
      </c>
      <c r="T98" s="167">
        <v>2022</v>
      </c>
      <c r="U98" s="167">
        <v>2027</v>
      </c>
      <c r="V98" s="120" t="s">
        <v>66</v>
      </c>
      <c r="W98" s="120" t="s">
        <v>67</v>
      </c>
      <c r="X98" s="168"/>
      <c r="Y98" s="168"/>
      <c r="Z98" s="168"/>
    </row>
    <row r="99" spans="1:26" s="99" customFormat="1" ht="87" customHeight="1" thickTop="1" thickBot="1" x14ac:dyDescent="0.35">
      <c r="A99" s="38">
        <v>96</v>
      </c>
      <c r="B99" s="120" t="s">
        <v>600</v>
      </c>
      <c r="C99" s="181" t="s">
        <v>17</v>
      </c>
      <c r="D99" s="181" t="s">
        <v>49</v>
      </c>
      <c r="E99" s="181" t="s">
        <v>56</v>
      </c>
      <c r="F99" s="87" t="s">
        <v>601</v>
      </c>
      <c r="G99" s="176"/>
      <c r="H99" s="95">
        <v>48000</v>
      </c>
      <c r="I99" s="200"/>
      <c r="J99" s="201"/>
      <c r="K99" s="201"/>
      <c r="L99" s="200"/>
      <c r="M99" s="201"/>
      <c r="N99" s="201"/>
      <c r="O99" s="201"/>
      <c r="P99" s="201"/>
      <c r="Q99" s="201"/>
      <c r="R99" s="201"/>
      <c r="S99" s="120" t="s">
        <v>602</v>
      </c>
      <c r="T99" s="182">
        <v>2022</v>
      </c>
      <c r="U99" s="182">
        <v>2027</v>
      </c>
      <c r="V99" s="180" t="s">
        <v>66</v>
      </c>
      <c r="W99" s="180" t="s">
        <v>67</v>
      </c>
      <c r="X99" s="183"/>
      <c r="Y99" s="168"/>
      <c r="Z99" s="168"/>
    </row>
    <row r="100" spans="1:26" s="99" customFormat="1" ht="87" customHeight="1" thickTop="1" thickBot="1" x14ac:dyDescent="0.35">
      <c r="A100" s="38">
        <v>97</v>
      </c>
      <c r="B100" s="120" t="s">
        <v>328</v>
      </c>
      <c r="C100" s="177" t="s">
        <v>17</v>
      </c>
      <c r="D100" s="177" t="s">
        <v>49</v>
      </c>
      <c r="E100" s="177" t="s">
        <v>56</v>
      </c>
      <c r="F100" s="87" t="s">
        <v>603</v>
      </c>
      <c r="G100" s="176"/>
      <c r="H100" s="95">
        <v>175000</v>
      </c>
      <c r="I100" s="200"/>
      <c r="J100" s="201"/>
      <c r="K100" s="201"/>
      <c r="L100" s="200"/>
      <c r="M100" s="201"/>
      <c r="N100" s="201"/>
      <c r="O100" s="201"/>
      <c r="P100" s="201"/>
      <c r="Q100" s="201"/>
      <c r="R100" s="201"/>
      <c r="S100" s="120" t="s">
        <v>604</v>
      </c>
      <c r="T100" s="182">
        <v>2022</v>
      </c>
      <c r="U100" s="182">
        <v>2027</v>
      </c>
      <c r="V100" s="180" t="s">
        <v>66</v>
      </c>
      <c r="W100" s="180" t="s">
        <v>67</v>
      </c>
      <c r="X100" s="183"/>
      <c r="Y100" s="168"/>
      <c r="Z100" s="168"/>
    </row>
    <row r="101" spans="1:26" s="99" customFormat="1" ht="87" customHeight="1" thickTop="1" thickBot="1" x14ac:dyDescent="0.35">
      <c r="A101" s="38">
        <v>98</v>
      </c>
      <c r="B101" s="84" t="s">
        <v>605</v>
      </c>
      <c r="C101" s="177" t="s">
        <v>17</v>
      </c>
      <c r="D101" s="177" t="s">
        <v>49</v>
      </c>
      <c r="E101" s="177" t="s">
        <v>56</v>
      </c>
      <c r="F101" s="87" t="s">
        <v>606</v>
      </c>
      <c r="G101" s="176"/>
      <c r="H101" s="95">
        <v>600000</v>
      </c>
      <c r="I101" s="200"/>
      <c r="J101" s="201"/>
      <c r="K101" s="201"/>
      <c r="L101" s="200"/>
      <c r="M101" s="201"/>
      <c r="N101" s="201"/>
      <c r="O101" s="201"/>
      <c r="P101" s="201"/>
      <c r="Q101" s="201"/>
      <c r="R101" s="201"/>
      <c r="S101" s="120" t="s">
        <v>607</v>
      </c>
      <c r="T101" s="167">
        <v>2023</v>
      </c>
      <c r="U101" s="167">
        <v>2027</v>
      </c>
      <c r="V101" s="120" t="s">
        <v>66</v>
      </c>
      <c r="W101" s="120" t="s">
        <v>67</v>
      </c>
      <c r="X101" s="183"/>
      <c r="Y101" s="168"/>
      <c r="Z101" s="168"/>
    </row>
    <row r="102" spans="1:26" s="99" customFormat="1" ht="87" customHeight="1" thickTop="1" thickBot="1" x14ac:dyDescent="0.35">
      <c r="A102" s="38">
        <v>99</v>
      </c>
      <c r="B102" s="84" t="s">
        <v>609</v>
      </c>
      <c r="C102" s="177" t="s">
        <v>17</v>
      </c>
      <c r="D102" s="177" t="s">
        <v>49</v>
      </c>
      <c r="E102" s="177" t="s">
        <v>56</v>
      </c>
      <c r="F102" s="87" t="s">
        <v>608</v>
      </c>
      <c r="G102" s="176"/>
      <c r="H102" s="95">
        <v>550000</v>
      </c>
      <c r="I102" s="200"/>
      <c r="J102" s="201"/>
      <c r="K102" s="201"/>
      <c r="L102" s="200"/>
      <c r="M102" s="201"/>
      <c r="N102" s="201"/>
      <c r="O102" s="201"/>
      <c r="P102" s="201"/>
      <c r="Q102" s="201"/>
      <c r="R102" s="201"/>
      <c r="S102" s="120" t="s">
        <v>610</v>
      </c>
      <c r="T102" s="167">
        <v>2023</v>
      </c>
      <c r="U102" s="167">
        <v>2027</v>
      </c>
      <c r="V102" s="120" t="s">
        <v>66</v>
      </c>
      <c r="W102" s="120" t="s">
        <v>67</v>
      </c>
      <c r="X102" s="183"/>
      <c r="Y102" s="168"/>
      <c r="Z102" s="168"/>
    </row>
    <row r="103" spans="1:26" s="99" customFormat="1" ht="56.25" customHeight="1" thickTop="1" thickBot="1" x14ac:dyDescent="0.35">
      <c r="A103" s="38">
        <v>100</v>
      </c>
      <c r="B103" s="120" t="s">
        <v>611</v>
      </c>
      <c r="C103" s="165" t="s">
        <v>17</v>
      </c>
      <c r="D103" s="165" t="s">
        <v>49</v>
      </c>
      <c r="E103" s="165" t="s">
        <v>56</v>
      </c>
      <c r="F103" s="120" t="s">
        <v>612</v>
      </c>
      <c r="G103" s="202"/>
      <c r="H103" s="169">
        <v>3625225</v>
      </c>
      <c r="I103" s="170"/>
      <c r="J103" s="169"/>
      <c r="K103" s="169"/>
      <c r="L103" s="170"/>
      <c r="M103" s="169"/>
      <c r="N103" s="169"/>
      <c r="O103" s="169">
        <v>2027755</v>
      </c>
      <c r="P103" s="169">
        <v>1551470</v>
      </c>
      <c r="Q103" s="169"/>
      <c r="R103" s="169"/>
      <c r="S103" s="120" t="s">
        <v>113</v>
      </c>
      <c r="T103" s="167">
        <v>2021</v>
      </c>
      <c r="U103" s="167">
        <v>2027</v>
      </c>
      <c r="V103" s="120" t="s">
        <v>308</v>
      </c>
      <c r="W103" s="120"/>
      <c r="X103" s="202" t="s">
        <v>15</v>
      </c>
      <c r="Y103" s="202" t="s">
        <v>309</v>
      </c>
      <c r="Z103" s="168"/>
    </row>
    <row r="104" spans="1:26" s="99" customFormat="1" ht="48" customHeight="1" thickTop="1" thickBot="1" x14ac:dyDescent="0.35">
      <c r="A104" s="38">
        <v>101</v>
      </c>
      <c r="B104" s="203" t="s">
        <v>349</v>
      </c>
      <c r="C104" s="94" t="s">
        <v>17</v>
      </c>
      <c r="D104" s="94" t="s">
        <v>49</v>
      </c>
      <c r="E104" s="94" t="s">
        <v>56</v>
      </c>
      <c r="F104" s="86" t="s">
        <v>61</v>
      </c>
      <c r="G104" s="86"/>
      <c r="H104" s="95">
        <v>100000</v>
      </c>
      <c r="I104" s="62"/>
      <c r="J104" s="95"/>
      <c r="K104" s="95"/>
      <c r="L104" s="62"/>
      <c r="M104" s="95"/>
      <c r="N104" s="95"/>
      <c r="O104" s="95"/>
      <c r="P104" s="95"/>
      <c r="Q104" s="95"/>
      <c r="R104" s="95"/>
      <c r="S104" s="84" t="s">
        <v>368</v>
      </c>
      <c r="T104" s="84">
        <v>2022</v>
      </c>
      <c r="U104" s="84">
        <v>2027</v>
      </c>
      <c r="V104" s="84" t="s">
        <v>308</v>
      </c>
      <c r="W104" s="84" t="s">
        <v>364</v>
      </c>
      <c r="X104" s="84"/>
      <c r="Y104" s="85"/>
      <c r="Z104" s="176"/>
    </row>
    <row r="105" spans="1:26" s="99" customFormat="1" ht="150" thickTop="1" thickBot="1" x14ac:dyDescent="0.35">
      <c r="A105" s="38">
        <v>102</v>
      </c>
      <c r="B105" s="120" t="s">
        <v>329</v>
      </c>
      <c r="C105" s="166" t="s">
        <v>330</v>
      </c>
      <c r="D105" s="165" t="s">
        <v>49</v>
      </c>
      <c r="E105" s="165" t="s">
        <v>344</v>
      </c>
      <c r="F105" s="167" t="s">
        <v>26</v>
      </c>
      <c r="G105" s="168"/>
      <c r="H105" s="169">
        <v>300000</v>
      </c>
      <c r="I105" s="170"/>
      <c r="J105" s="169"/>
      <c r="K105" s="169"/>
      <c r="L105" s="170"/>
      <c r="M105" s="169"/>
      <c r="N105" s="169"/>
      <c r="O105" s="169"/>
      <c r="P105" s="169"/>
      <c r="Q105" s="169"/>
      <c r="R105" s="169"/>
      <c r="S105" s="120" t="s">
        <v>356</v>
      </c>
      <c r="T105" s="167">
        <v>2023</v>
      </c>
      <c r="U105" s="167">
        <v>2027</v>
      </c>
      <c r="V105" s="120" t="s">
        <v>66</v>
      </c>
      <c r="W105" s="120" t="s">
        <v>67</v>
      </c>
      <c r="X105" s="171"/>
      <c r="Y105" s="168"/>
      <c r="Z105" s="168"/>
    </row>
    <row r="106" spans="1:26" s="99" customFormat="1" thickTop="1" thickBot="1" x14ac:dyDescent="0.35">
      <c r="A106" s="38"/>
      <c r="I106" s="141"/>
      <c r="L106" s="141"/>
    </row>
  </sheetData>
  <pageMargins left="0.31496062992126" right="0.196850393700787" top="0.55118110236220497" bottom="0.196850393700787" header="0.31496062992126" footer="0.118110236220472"/>
  <pageSetup paperSize="8" scale="3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topLeftCell="A28" zoomScale="70" zoomScaleNormal="70" workbookViewId="0">
      <selection activeCell="I2" sqref="I2"/>
    </sheetView>
  </sheetViews>
  <sheetFormatPr defaultRowHeight="15" x14ac:dyDescent="0.25"/>
  <cols>
    <col min="1" max="1" width="9.140625" style="235"/>
    <col min="2" max="2" width="18.7109375" customWidth="1"/>
    <col min="3" max="3" width="13.140625" customWidth="1"/>
    <col min="4" max="4" width="16.140625" style="3" customWidth="1"/>
    <col min="5" max="5" width="10.85546875" customWidth="1"/>
    <col min="6" max="6" width="11.28515625" customWidth="1"/>
    <col min="7" max="7" width="25.7109375" customWidth="1"/>
    <col min="8" max="8" width="12.7109375" customWidth="1"/>
    <col min="9" max="9" width="81.140625" customWidth="1"/>
    <col min="10" max="10" width="51.42578125" customWidth="1"/>
    <col min="11" max="11" width="17.85546875" customWidth="1"/>
    <col min="12" max="12" width="15" customWidth="1"/>
    <col min="13" max="13" width="14.42578125" customWidth="1"/>
  </cols>
  <sheetData>
    <row r="1" spans="1:11" s="3" customFormat="1" ht="57" x14ac:dyDescent="0.25">
      <c r="A1" s="210" t="s">
        <v>149</v>
      </c>
      <c r="B1" s="211" t="s">
        <v>114</v>
      </c>
      <c r="C1" s="212" t="s">
        <v>115</v>
      </c>
      <c r="D1" s="212" t="s">
        <v>116</v>
      </c>
      <c r="E1" s="212" t="s">
        <v>117</v>
      </c>
      <c r="F1" s="212" t="s">
        <v>118</v>
      </c>
      <c r="G1" s="213" t="s">
        <v>119</v>
      </c>
      <c r="H1" s="212" t="s">
        <v>120</v>
      </c>
      <c r="I1" s="212" t="s">
        <v>121</v>
      </c>
      <c r="J1" s="214" t="s">
        <v>654</v>
      </c>
      <c r="K1" s="212" t="s">
        <v>122</v>
      </c>
    </row>
    <row r="2" spans="1:11" ht="313.5" x14ac:dyDescent="0.25">
      <c r="A2" s="215" t="s">
        <v>68</v>
      </c>
      <c r="B2" s="216" t="s">
        <v>123</v>
      </c>
      <c r="C2" s="215" t="s">
        <v>124</v>
      </c>
      <c r="D2" s="216"/>
      <c r="E2" s="215" t="s">
        <v>125</v>
      </c>
      <c r="F2" s="215"/>
      <c r="G2" s="217" t="s">
        <v>126</v>
      </c>
      <c r="H2" s="218">
        <v>3400000</v>
      </c>
      <c r="I2" s="217" t="s">
        <v>655</v>
      </c>
      <c r="J2" s="217" t="s">
        <v>127</v>
      </c>
      <c r="K2" s="219" t="s">
        <v>128</v>
      </c>
    </row>
    <row r="3" spans="1:11" ht="142.5" x14ac:dyDescent="0.25">
      <c r="A3" s="215" t="s">
        <v>69</v>
      </c>
      <c r="B3" s="216" t="s">
        <v>123</v>
      </c>
      <c r="C3" s="215" t="s">
        <v>129</v>
      </c>
      <c r="D3" s="216"/>
      <c r="E3" s="215" t="s">
        <v>125</v>
      </c>
      <c r="F3" s="215"/>
      <c r="G3" s="220" t="s">
        <v>656</v>
      </c>
      <c r="H3" s="218">
        <v>600000</v>
      </c>
      <c r="I3" s="217" t="s">
        <v>402</v>
      </c>
      <c r="J3" s="217" t="s">
        <v>130</v>
      </c>
      <c r="K3" s="217" t="s">
        <v>131</v>
      </c>
    </row>
    <row r="4" spans="1:11" ht="409.5" x14ac:dyDescent="0.25">
      <c r="A4" s="215" t="s">
        <v>70</v>
      </c>
      <c r="B4" s="216" t="s">
        <v>132</v>
      </c>
      <c r="C4" s="215" t="s">
        <v>129</v>
      </c>
      <c r="D4" s="216" t="s">
        <v>133</v>
      </c>
      <c r="E4" s="221" t="s">
        <v>134</v>
      </c>
      <c r="F4" s="222" t="s">
        <v>135</v>
      </c>
      <c r="G4" s="223" t="s">
        <v>136</v>
      </c>
      <c r="H4" s="224">
        <v>1200000</v>
      </c>
      <c r="I4" s="225" t="s">
        <v>138</v>
      </c>
      <c r="J4" s="225" t="s">
        <v>137</v>
      </c>
      <c r="K4" s="226" t="s">
        <v>128</v>
      </c>
    </row>
    <row r="5" spans="1:11" ht="256.5" x14ac:dyDescent="0.25">
      <c r="A5" s="215" t="s">
        <v>71</v>
      </c>
      <c r="B5" s="216" t="s">
        <v>123</v>
      </c>
      <c r="C5" s="215" t="s">
        <v>133</v>
      </c>
      <c r="D5" s="216" t="s">
        <v>139</v>
      </c>
      <c r="E5" s="215" t="s">
        <v>134</v>
      </c>
      <c r="F5" s="215"/>
      <c r="G5" s="225" t="s">
        <v>140</v>
      </c>
      <c r="H5" s="224">
        <v>1080000</v>
      </c>
      <c r="I5" s="217" t="s">
        <v>141</v>
      </c>
      <c r="J5" s="217" t="s">
        <v>142</v>
      </c>
      <c r="K5" s="226" t="s">
        <v>128</v>
      </c>
    </row>
    <row r="6" spans="1:11" ht="270.75" x14ac:dyDescent="0.25">
      <c r="A6" s="215" t="s">
        <v>72</v>
      </c>
      <c r="B6" s="216" t="s">
        <v>132</v>
      </c>
      <c r="C6" s="215"/>
      <c r="D6" s="216" t="s">
        <v>143</v>
      </c>
      <c r="E6" s="215" t="s">
        <v>144</v>
      </c>
      <c r="F6" s="215"/>
      <c r="G6" s="225" t="s">
        <v>145</v>
      </c>
      <c r="H6" s="224">
        <v>8500000</v>
      </c>
      <c r="I6" s="225" t="s">
        <v>146</v>
      </c>
      <c r="J6" s="225" t="s">
        <v>147</v>
      </c>
      <c r="K6" s="225" t="s">
        <v>148</v>
      </c>
    </row>
    <row r="7" spans="1:11" ht="256.5" x14ac:dyDescent="0.25">
      <c r="A7" s="215" t="s">
        <v>73</v>
      </c>
      <c r="B7" s="216" t="s">
        <v>123</v>
      </c>
      <c r="C7" s="215" t="s">
        <v>129</v>
      </c>
      <c r="D7" s="216" t="s">
        <v>150</v>
      </c>
      <c r="E7" s="215" t="s">
        <v>125</v>
      </c>
      <c r="F7" s="215" t="s">
        <v>151</v>
      </c>
      <c r="G7" s="217" t="s">
        <v>152</v>
      </c>
      <c r="H7" s="224">
        <v>1000000</v>
      </c>
      <c r="I7" s="217" t="s">
        <v>153</v>
      </c>
      <c r="J7" s="217" t="s">
        <v>154</v>
      </c>
      <c r="K7" s="225" t="s">
        <v>155</v>
      </c>
    </row>
    <row r="8" spans="1:11" ht="185.25" x14ac:dyDescent="0.25">
      <c r="A8" s="215" t="s">
        <v>74</v>
      </c>
      <c r="B8" s="216" t="s">
        <v>123</v>
      </c>
      <c r="C8" s="215"/>
      <c r="D8" s="216"/>
      <c r="E8" s="215" t="s">
        <v>144</v>
      </c>
      <c r="F8" s="215"/>
      <c r="G8" s="225" t="s">
        <v>156</v>
      </c>
      <c r="H8" s="224">
        <v>2000000</v>
      </c>
      <c r="I8" s="225" t="s">
        <v>157</v>
      </c>
      <c r="J8" s="225" t="s">
        <v>158</v>
      </c>
      <c r="K8" s="225" t="s">
        <v>159</v>
      </c>
    </row>
    <row r="9" spans="1:11" ht="185.25" x14ac:dyDescent="0.25">
      <c r="A9" s="215" t="s">
        <v>75</v>
      </c>
      <c r="B9" s="216" t="s">
        <v>123</v>
      </c>
      <c r="C9" s="215"/>
      <c r="D9" s="216"/>
      <c r="E9" s="215" t="s">
        <v>144</v>
      </c>
      <c r="F9" s="215"/>
      <c r="G9" s="225" t="s">
        <v>160</v>
      </c>
      <c r="H9" s="224">
        <v>1500000</v>
      </c>
      <c r="I9" s="217" t="s">
        <v>161</v>
      </c>
      <c r="J9" s="225" t="s">
        <v>162</v>
      </c>
      <c r="K9" s="226" t="s">
        <v>128</v>
      </c>
    </row>
    <row r="10" spans="1:11" ht="114" x14ac:dyDescent="0.25">
      <c r="A10" s="215" t="s">
        <v>76</v>
      </c>
      <c r="B10" s="216" t="s">
        <v>123</v>
      </c>
      <c r="C10" s="215" t="s">
        <v>163</v>
      </c>
      <c r="D10" s="216"/>
      <c r="E10" s="215" t="s">
        <v>125</v>
      </c>
      <c r="F10" s="215"/>
      <c r="G10" s="217" t="s">
        <v>164</v>
      </c>
      <c r="H10" s="218">
        <v>200000</v>
      </c>
      <c r="I10" s="217" t="s">
        <v>165</v>
      </c>
      <c r="J10" s="217" t="s">
        <v>166</v>
      </c>
      <c r="K10" s="219" t="s">
        <v>128</v>
      </c>
    </row>
    <row r="11" spans="1:11" ht="256.5" x14ac:dyDescent="0.25">
      <c r="A11" s="215" t="s">
        <v>77</v>
      </c>
      <c r="B11" s="216" t="s">
        <v>123</v>
      </c>
      <c r="C11" s="215" t="s">
        <v>167</v>
      </c>
      <c r="D11" s="216"/>
      <c r="E11" s="215" t="s">
        <v>168</v>
      </c>
      <c r="F11" s="215"/>
      <c r="G11" s="217" t="s">
        <v>169</v>
      </c>
      <c r="H11" s="218">
        <v>100000</v>
      </c>
      <c r="I11" s="217" t="s">
        <v>170</v>
      </c>
      <c r="J11" s="217" t="s">
        <v>171</v>
      </c>
      <c r="K11" s="217" t="s">
        <v>131</v>
      </c>
    </row>
    <row r="12" spans="1:11" ht="185.25" x14ac:dyDescent="0.25">
      <c r="A12" s="215" t="s">
        <v>78</v>
      </c>
      <c r="B12" s="216" t="s">
        <v>172</v>
      </c>
      <c r="C12" s="215" t="s">
        <v>173</v>
      </c>
      <c r="D12" s="216"/>
      <c r="E12" s="215" t="s">
        <v>144</v>
      </c>
      <c r="F12" s="215" t="s">
        <v>125</v>
      </c>
      <c r="G12" s="217" t="s">
        <v>174</v>
      </c>
      <c r="H12" s="219"/>
      <c r="I12" s="217" t="s">
        <v>175</v>
      </c>
      <c r="J12" s="217" t="s">
        <v>176</v>
      </c>
      <c r="K12" s="217" t="s">
        <v>177</v>
      </c>
    </row>
    <row r="13" spans="1:11" ht="327.75" x14ac:dyDescent="0.25">
      <c r="A13" s="215" t="s">
        <v>79</v>
      </c>
      <c r="B13" s="216" t="s">
        <v>178</v>
      </c>
      <c r="C13" s="215" t="s">
        <v>179</v>
      </c>
      <c r="D13" s="216" t="s">
        <v>180</v>
      </c>
      <c r="E13" s="215" t="s">
        <v>125</v>
      </c>
      <c r="F13" s="215"/>
      <c r="G13" s="220" t="s">
        <v>181</v>
      </c>
      <c r="H13" s="219"/>
      <c r="I13" s="217" t="s">
        <v>182</v>
      </c>
      <c r="J13" s="217" t="s">
        <v>183</v>
      </c>
      <c r="K13" s="217" t="s">
        <v>184</v>
      </c>
    </row>
    <row r="14" spans="1:11" ht="156.75" x14ac:dyDescent="0.25">
      <c r="A14" s="215" t="s">
        <v>80</v>
      </c>
      <c r="B14" s="216" t="s">
        <v>123</v>
      </c>
      <c r="C14" s="215" t="s">
        <v>185</v>
      </c>
      <c r="D14" s="216"/>
      <c r="E14" s="215" t="s">
        <v>168</v>
      </c>
      <c r="F14" s="215"/>
      <c r="G14" s="217" t="s">
        <v>186</v>
      </c>
      <c r="H14" s="218">
        <v>1500000</v>
      </c>
      <c r="I14" s="217" t="s">
        <v>187</v>
      </c>
      <c r="J14" s="217" t="s">
        <v>189</v>
      </c>
      <c r="K14" s="217" t="s">
        <v>188</v>
      </c>
    </row>
    <row r="15" spans="1:11" ht="199.5" x14ac:dyDescent="0.25">
      <c r="A15" s="215" t="s">
        <v>81</v>
      </c>
      <c r="B15" s="216" t="s">
        <v>123</v>
      </c>
      <c r="C15" s="215" t="s">
        <v>185</v>
      </c>
      <c r="D15" s="216"/>
      <c r="E15" s="215" t="s">
        <v>168</v>
      </c>
      <c r="F15" s="215" t="s">
        <v>190</v>
      </c>
      <c r="G15" s="217" t="s">
        <v>191</v>
      </c>
      <c r="H15" s="218">
        <v>2500000</v>
      </c>
      <c r="I15" s="227" t="s">
        <v>192</v>
      </c>
      <c r="J15" s="217" t="s">
        <v>193</v>
      </c>
      <c r="K15" s="219" t="s">
        <v>128</v>
      </c>
    </row>
    <row r="16" spans="1:11" ht="142.5" x14ac:dyDescent="0.25">
      <c r="A16" s="215" t="s">
        <v>82</v>
      </c>
      <c r="B16" s="216" t="s">
        <v>123</v>
      </c>
      <c r="C16" s="228" t="s">
        <v>194</v>
      </c>
      <c r="D16" s="216" t="s">
        <v>133</v>
      </c>
      <c r="E16" s="215" t="s">
        <v>151</v>
      </c>
      <c r="F16" s="215" t="s">
        <v>144</v>
      </c>
      <c r="G16" s="217" t="s">
        <v>195</v>
      </c>
      <c r="H16" s="218">
        <v>1350000</v>
      </c>
      <c r="I16" s="217" t="s">
        <v>196</v>
      </c>
      <c r="J16" s="217" t="s">
        <v>197</v>
      </c>
      <c r="K16" s="219" t="s">
        <v>198</v>
      </c>
    </row>
    <row r="17" spans="1:11" ht="42.75" x14ac:dyDescent="0.25">
      <c r="A17" s="215" t="s">
        <v>83</v>
      </c>
      <c r="B17" s="216" t="s">
        <v>123</v>
      </c>
      <c r="C17" s="215" t="s">
        <v>133</v>
      </c>
      <c r="D17" s="216" t="s">
        <v>133</v>
      </c>
      <c r="E17" s="215" t="s">
        <v>190</v>
      </c>
      <c r="F17" s="215"/>
      <c r="G17" s="229" t="s">
        <v>199</v>
      </c>
      <c r="H17" s="218"/>
      <c r="I17" s="217"/>
      <c r="J17" s="217"/>
      <c r="K17" s="219"/>
    </row>
    <row r="18" spans="1:11" ht="57" x14ac:dyDescent="0.25">
      <c r="A18" s="215" t="s">
        <v>84</v>
      </c>
      <c r="B18" s="216" t="s">
        <v>123</v>
      </c>
      <c r="C18" s="215" t="s">
        <v>200</v>
      </c>
      <c r="D18" s="216" t="s">
        <v>133</v>
      </c>
      <c r="E18" s="215" t="s">
        <v>190</v>
      </c>
      <c r="F18" s="215"/>
      <c r="G18" s="229" t="s">
        <v>203</v>
      </c>
      <c r="H18" s="218"/>
      <c r="I18" s="217"/>
      <c r="J18" s="217"/>
      <c r="K18" s="219"/>
    </row>
    <row r="19" spans="1:11" ht="42.75" x14ac:dyDescent="0.25">
      <c r="A19" s="215" t="s">
        <v>85</v>
      </c>
      <c r="B19" s="216" t="s">
        <v>123</v>
      </c>
      <c r="C19" s="215" t="s">
        <v>200</v>
      </c>
      <c r="D19" s="216" t="s">
        <v>133</v>
      </c>
      <c r="E19" s="215" t="s">
        <v>190</v>
      </c>
      <c r="F19" s="215"/>
      <c r="G19" s="229" t="s">
        <v>201</v>
      </c>
      <c r="H19" s="218"/>
      <c r="I19" s="217"/>
      <c r="J19" s="217"/>
      <c r="K19" s="219"/>
    </row>
    <row r="20" spans="1:11" ht="42.75" x14ac:dyDescent="0.25">
      <c r="A20" s="215" t="s">
        <v>86</v>
      </c>
      <c r="B20" s="216" t="s">
        <v>123</v>
      </c>
      <c r="C20" s="215" t="s">
        <v>185</v>
      </c>
      <c r="D20" s="216" t="s">
        <v>133</v>
      </c>
      <c r="E20" s="215" t="s">
        <v>190</v>
      </c>
      <c r="F20" s="215"/>
      <c r="G20" s="229" t="s">
        <v>202</v>
      </c>
      <c r="H20" s="218"/>
      <c r="I20" s="217"/>
      <c r="J20" s="217"/>
      <c r="K20" s="219"/>
    </row>
    <row r="21" spans="1:11" ht="57" x14ac:dyDescent="0.25">
      <c r="A21" s="215" t="s">
        <v>87</v>
      </c>
      <c r="B21" s="216" t="s">
        <v>123</v>
      </c>
      <c r="C21" s="215" t="s">
        <v>200</v>
      </c>
      <c r="D21" s="216" t="s">
        <v>133</v>
      </c>
      <c r="E21" s="215" t="s">
        <v>190</v>
      </c>
      <c r="F21" s="215"/>
      <c r="G21" s="229" t="s">
        <v>204</v>
      </c>
      <c r="H21" s="218"/>
      <c r="I21" s="217"/>
      <c r="J21" s="217"/>
      <c r="K21" s="230"/>
    </row>
    <row r="22" spans="1:11" ht="85.5" x14ac:dyDescent="0.25">
      <c r="A22" s="215" t="s">
        <v>88</v>
      </c>
      <c r="B22" s="216" t="s">
        <v>123</v>
      </c>
      <c r="C22" s="215" t="s">
        <v>205</v>
      </c>
      <c r="D22" s="216" t="s">
        <v>206</v>
      </c>
      <c r="E22" s="215" t="s">
        <v>168</v>
      </c>
      <c r="F22" s="215" t="s">
        <v>125</v>
      </c>
      <c r="G22" s="220" t="s">
        <v>207</v>
      </c>
      <c r="H22" s="218">
        <v>600000</v>
      </c>
      <c r="I22" s="217" t="s">
        <v>208</v>
      </c>
      <c r="J22" s="217" t="s">
        <v>209</v>
      </c>
      <c r="K22" s="217" t="s">
        <v>210</v>
      </c>
    </row>
    <row r="23" spans="1:11" ht="114" x14ac:dyDescent="0.25">
      <c r="A23" s="215" t="s">
        <v>89</v>
      </c>
      <c r="B23" s="216" t="s">
        <v>123</v>
      </c>
      <c r="C23" s="215" t="s">
        <v>211</v>
      </c>
      <c r="D23" s="216" t="s">
        <v>133</v>
      </c>
      <c r="E23" s="215" t="s">
        <v>135</v>
      </c>
      <c r="F23" s="215" t="s">
        <v>125</v>
      </c>
      <c r="G23" s="217" t="s">
        <v>657</v>
      </c>
      <c r="H23" s="218">
        <v>500000</v>
      </c>
      <c r="I23" s="217" t="s">
        <v>212</v>
      </c>
      <c r="J23" s="217" t="s">
        <v>213</v>
      </c>
      <c r="K23" s="219" t="s">
        <v>214</v>
      </c>
    </row>
    <row r="24" spans="1:11" ht="71.25" x14ac:dyDescent="0.25">
      <c r="A24" s="215" t="s">
        <v>90</v>
      </c>
      <c r="B24" s="216" t="s">
        <v>215</v>
      </c>
      <c r="C24" s="215"/>
      <c r="D24" s="216" t="s">
        <v>216</v>
      </c>
      <c r="E24" s="215" t="s">
        <v>125</v>
      </c>
      <c r="F24" s="215"/>
      <c r="G24" s="217" t="s">
        <v>217</v>
      </c>
      <c r="H24" s="218">
        <v>400000</v>
      </c>
      <c r="I24" s="217" t="s">
        <v>218</v>
      </c>
      <c r="J24" s="217" t="s">
        <v>219</v>
      </c>
      <c r="K24" s="219" t="s">
        <v>220</v>
      </c>
    </row>
    <row r="25" spans="1:11" ht="85.5" x14ac:dyDescent="0.25">
      <c r="A25" s="215" t="s">
        <v>91</v>
      </c>
      <c r="B25" s="216" t="s">
        <v>123</v>
      </c>
      <c r="C25" s="215" t="s">
        <v>221</v>
      </c>
      <c r="D25" s="216"/>
      <c r="E25" s="215" t="s">
        <v>125</v>
      </c>
      <c r="F25" s="215"/>
      <c r="G25" s="217" t="s">
        <v>222</v>
      </c>
      <c r="H25" s="218">
        <v>400000</v>
      </c>
      <c r="I25" s="217" t="s">
        <v>223</v>
      </c>
      <c r="J25" s="217" t="s">
        <v>224</v>
      </c>
      <c r="K25" s="217" t="s">
        <v>225</v>
      </c>
    </row>
    <row r="26" spans="1:11" ht="128.25" x14ac:dyDescent="0.25">
      <c r="A26" s="215" t="s">
        <v>92</v>
      </c>
      <c r="B26" s="216" t="s">
        <v>226</v>
      </c>
      <c r="C26" s="215" t="s">
        <v>227</v>
      </c>
      <c r="D26" s="216"/>
      <c r="E26" s="215" t="s">
        <v>151</v>
      </c>
      <c r="F26" s="215" t="s">
        <v>228</v>
      </c>
      <c r="G26" s="217" t="s">
        <v>229</v>
      </c>
      <c r="H26" s="218">
        <v>800000</v>
      </c>
      <c r="I26" s="217" t="s">
        <v>230</v>
      </c>
      <c r="J26" s="217" t="s">
        <v>231</v>
      </c>
      <c r="K26" s="217" t="s">
        <v>232</v>
      </c>
    </row>
    <row r="27" spans="1:11" ht="71.25" x14ac:dyDescent="0.25">
      <c r="A27" s="215" t="s">
        <v>93</v>
      </c>
      <c r="B27" s="216" t="s">
        <v>233</v>
      </c>
      <c r="C27" s="215" t="s">
        <v>234</v>
      </c>
      <c r="D27" s="216"/>
      <c r="E27" s="215" t="s">
        <v>135</v>
      </c>
      <c r="F27" s="215" t="s">
        <v>151</v>
      </c>
      <c r="G27" s="217" t="s">
        <v>448</v>
      </c>
      <c r="H27" s="218">
        <v>700000</v>
      </c>
      <c r="I27" s="217" t="s">
        <v>235</v>
      </c>
      <c r="J27" s="217" t="s">
        <v>236</v>
      </c>
      <c r="K27" s="217" t="s">
        <v>237</v>
      </c>
    </row>
    <row r="28" spans="1:11" ht="128.25" x14ac:dyDescent="0.25">
      <c r="A28" s="215" t="s">
        <v>94</v>
      </c>
      <c r="B28" s="216" t="s">
        <v>123</v>
      </c>
      <c r="C28" s="215" t="s">
        <v>133</v>
      </c>
      <c r="D28" s="216" t="s">
        <v>350</v>
      </c>
      <c r="E28" s="215" t="s">
        <v>135</v>
      </c>
      <c r="F28" s="215"/>
      <c r="G28" s="217" t="s">
        <v>238</v>
      </c>
      <c r="H28" s="218">
        <v>1000000</v>
      </c>
      <c r="I28" s="217" t="s">
        <v>239</v>
      </c>
      <c r="J28" s="217" t="s">
        <v>240</v>
      </c>
      <c r="K28" s="217" t="s">
        <v>241</v>
      </c>
    </row>
    <row r="29" spans="1:11" ht="128.25" x14ac:dyDescent="0.25">
      <c r="A29" s="215" t="s">
        <v>95</v>
      </c>
      <c r="B29" s="216" t="s">
        <v>123</v>
      </c>
      <c r="C29" s="215" t="s">
        <v>129</v>
      </c>
      <c r="D29" s="216" t="s">
        <v>242</v>
      </c>
      <c r="E29" s="215" t="s">
        <v>151</v>
      </c>
      <c r="F29" s="215"/>
      <c r="G29" s="217" t="s">
        <v>243</v>
      </c>
      <c r="H29" s="218">
        <v>1500000</v>
      </c>
      <c r="I29" s="217" t="s">
        <v>244</v>
      </c>
      <c r="J29" s="217" t="s">
        <v>245</v>
      </c>
      <c r="K29" s="217" t="s">
        <v>241</v>
      </c>
    </row>
    <row r="30" spans="1:11" ht="99.75" x14ac:dyDescent="0.25">
      <c r="A30" s="215" t="s">
        <v>96</v>
      </c>
      <c r="B30" s="216" t="s">
        <v>123</v>
      </c>
      <c r="C30" s="215" t="s">
        <v>129</v>
      </c>
      <c r="D30" s="216" t="s">
        <v>246</v>
      </c>
      <c r="E30" s="215" t="s">
        <v>168</v>
      </c>
      <c r="F30" s="215"/>
      <c r="G30" s="217" t="s">
        <v>247</v>
      </c>
      <c r="H30" s="218">
        <v>30000</v>
      </c>
      <c r="I30" s="217" t="s">
        <v>248</v>
      </c>
      <c r="J30" s="217" t="s">
        <v>249</v>
      </c>
      <c r="K30" s="217" t="s">
        <v>250</v>
      </c>
    </row>
    <row r="31" spans="1:11" ht="142.5" x14ac:dyDescent="0.25">
      <c r="A31" s="215" t="s">
        <v>97</v>
      </c>
      <c r="B31" s="216" t="s">
        <v>123</v>
      </c>
      <c r="C31" s="215" t="s">
        <v>251</v>
      </c>
      <c r="D31" s="216" t="s">
        <v>133</v>
      </c>
      <c r="E31" s="215" t="s">
        <v>134</v>
      </c>
      <c r="F31" s="215"/>
      <c r="G31" s="217" t="s">
        <v>658</v>
      </c>
      <c r="H31" s="218">
        <v>4000000</v>
      </c>
      <c r="I31" s="217" t="s">
        <v>252</v>
      </c>
      <c r="J31" s="217" t="s">
        <v>253</v>
      </c>
      <c r="K31" s="219" t="s">
        <v>128</v>
      </c>
    </row>
    <row r="32" spans="1:11" ht="85.5" x14ac:dyDescent="0.25">
      <c r="A32" s="215" t="s">
        <v>98</v>
      </c>
      <c r="B32" s="216" t="s">
        <v>123</v>
      </c>
      <c r="C32" s="215"/>
      <c r="D32" s="216" t="s">
        <v>254</v>
      </c>
      <c r="E32" s="215" t="s">
        <v>135</v>
      </c>
      <c r="F32" s="215" t="s">
        <v>255</v>
      </c>
      <c r="G32" s="217" t="s">
        <v>354</v>
      </c>
      <c r="H32" s="218"/>
      <c r="I32" s="217"/>
      <c r="J32" s="217"/>
      <c r="K32" s="219"/>
    </row>
    <row r="33" spans="1:11" ht="142.5" x14ac:dyDescent="0.25">
      <c r="A33" s="215" t="s">
        <v>99</v>
      </c>
      <c r="B33" s="216" t="s">
        <v>123</v>
      </c>
      <c r="C33" s="215" t="s">
        <v>124</v>
      </c>
      <c r="D33" s="216" t="s">
        <v>256</v>
      </c>
      <c r="E33" s="215" t="s">
        <v>125</v>
      </c>
      <c r="F33" s="215" t="s">
        <v>190</v>
      </c>
      <c r="G33" s="217" t="s">
        <v>257</v>
      </c>
      <c r="H33" s="218">
        <v>6500000</v>
      </c>
      <c r="I33" s="217" t="s">
        <v>258</v>
      </c>
      <c r="J33" s="217" t="s">
        <v>259</v>
      </c>
      <c r="K33" s="219"/>
    </row>
    <row r="34" spans="1:11" ht="99.75" x14ac:dyDescent="0.25">
      <c r="A34" s="215" t="s">
        <v>100</v>
      </c>
      <c r="B34" s="216" t="s">
        <v>123</v>
      </c>
      <c r="C34" s="215" t="s">
        <v>260</v>
      </c>
      <c r="D34" s="216"/>
      <c r="E34" s="215" t="s">
        <v>168</v>
      </c>
      <c r="F34" s="215" t="s">
        <v>190</v>
      </c>
      <c r="G34" s="217" t="s">
        <v>261</v>
      </c>
      <c r="H34" s="219">
        <v>500000</v>
      </c>
      <c r="I34" s="217" t="s">
        <v>262</v>
      </c>
      <c r="J34" s="217" t="s">
        <v>263</v>
      </c>
      <c r="K34" s="1"/>
    </row>
    <row r="35" spans="1:11" ht="142.5" x14ac:dyDescent="0.25">
      <c r="A35" s="215" t="s">
        <v>101</v>
      </c>
      <c r="B35" s="216" t="s">
        <v>123</v>
      </c>
      <c r="C35" s="215"/>
      <c r="D35" s="216" t="s">
        <v>264</v>
      </c>
      <c r="E35" s="215" t="s">
        <v>168</v>
      </c>
      <c r="F35" s="215"/>
      <c r="G35" s="217" t="s">
        <v>352</v>
      </c>
      <c r="H35" s="219">
        <f>1500+500000+50000+15000+30000</f>
        <v>596500</v>
      </c>
      <c r="I35" s="217" t="s">
        <v>353</v>
      </c>
      <c r="J35" s="217" t="s">
        <v>265</v>
      </c>
      <c r="K35" s="219"/>
    </row>
    <row r="36" spans="1:11" ht="71.25" x14ac:dyDescent="0.25">
      <c r="A36" s="215" t="s">
        <v>102</v>
      </c>
      <c r="B36" s="216" t="s">
        <v>123</v>
      </c>
      <c r="C36" s="215"/>
      <c r="D36" s="216"/>
      <c r="E36" s="215" t="s">
        <v>266</v>
      </c>
      <c r="F36" s="215"/>
      <c r="G36" s="217" t="s">
        <v>351</v>
      </c>
      <c r="H36" s="219">
        <v>12000</v>
      </c>
      <c r="I36" s="217" t="s">
        <v>267</v>
      </c>
      <c r="J36" s="217" t="s">
        <v>268</v>
      </c>
      <c r="K36" s="219"/>
    </row>
    <row r="37" spans="1:11" ht="171" x14ac:dyDescent="0.25">
      <c r="A37" s="215" t="s">
        <v>103</v>
      </c>
      <c r="B37" s="216" t="s">
        <v>273</v>
      </c>
      <c r="C37" s="215" t="s">
        <v>269</v>
      </c>
      <c r="D37" s="216" t="s">
        <v>133</v>
      </c>
      <c r="E37" s="215" t="s">
        <v>190</v>
      </c>
      <c r="F37" s="215"/>
      <c r="G37" s="217" t="s">
        <v>270</v>
      </c>
      <c r="H37" s="218">
        <v>1700000</v>
      </c>
      <c r="I37" s="217" t="s">
        <v>271</v>
      </c>
      <c r="J37" s="217" t="s">
        <v>272</v>
      </c>
      <c r="K37" s="1"/>
    </row>
    <row r="38" spans="1:11" ht="28.5" x14ac:dyDescent="0.25">
      <c r="A38" s="215" t="s">
        <v>104</v>
      </c>
      <c r="B38" s="216" t="s">
        <v>123</v>
      </c>
      <c r="C38" s="215" t="s">
        <v>274</v>
      </c>
      <c r="D38" s="216"/>
      <c r="E38" s="215" t="s">
        <v>125</v>
      </c>
      <c r="F38" s="215"/>
      <c r="G38" s="217" t="s">
        <v>275</v>
      </c>
      <c r="H38" s="219">
        <v>400000</v>
      </c>
      <c r="I38" s="217" t="s">
        <v>276</v>
      </c>
      <c r="J38" s="217" t="s">
        <v>277</v>
      </c>
      <c r="K38" s="219" t="s">
        <v>278</v>
      </c>
    </row>
    <row r="39" spans="1:11" ht="42.75" x14ac:dyDescent="0.25">
      <c r="A39" s="215" t="s">
        <v>105</v>
      </c>
      <c r="B39" s="216" t="s">
        <v>123</v>
      </c>
      <c r="C39" s="215" t="s">
        <v>129</v>
      </c>
      <c r="D39" s="216"/>
      <c r="E39" s="215" t="s">
        <v>168</v>
      </c>
      <c r="F39" s="215"/>
      <c r="G39" s="217" t="s">
        <v>279</v>
      </c>
      <c r="H39" s="219">
        <v>18000</v>
      </c>
      <c r="I39" s="217" t="s">
        <v>280</v>
      </c>
      <c r="J39" s="217" t="s">
        <v>281</v>
      </c>
      <c r="K39" s="219"/>
    </row>
    <row r="40" spans="1:11" ht="71.25" x14ac:dyDescent="0.25">
      <c r="A40" s="215" t="s">
        <v>106</v>
      </c>
      <c r="B40" s="216" t="s">
        <v>123</v>
      </c>
      <c r="C40" s="215" t="s">
        <v>200</v>
      </c>
      <c r="D40" s="216"/>
      <c r="E40" s="215" t="s">
        <v>190</v>
      </c>
      <c r="F40" s="215"/>
      <c r="G40" s="217" t="s">
        <v>282</v>
      </c>
      <c r="H40" s="219">
        <v>800000</v>
      </c>
      <c r="I40" s="217" t="s">
        <v>283</v>
      </c>
      <c r="J40" s="217" t="s">
        <v>284</v>
      </c>
      <c r="K40" s="2"/>
    </row>
    <row r="41" spans="1:11" ht="142.5" x14ac:dyDescent="0.25">
      <c r="A41" s="215" t="s">
        <v>107</v>
      </c>
      <c r="B41" s="216" t="s">
        <v>285</v>
      </c>
      <c r="C41" s="215"/>
      <c r="D41" s="216" t="s">
        <v>286</v>
      </c>
      <c r="E41" s="231" t="s">
        <v>125</v>
      </c>
      <c r="F41" s="215" t="s">
        <v>287</v>
      </c>
      <c r="G41" s="217" t="s">
        <v>288</v>
      </c>
      <c r="H41" s="218">
        <v>20000000</v>
      </c>
      <c r="I41" s="217" t="s">
        <v>289</v>
      </c>
      <c r="J41" s="227" t="s">
        <v>290</v>
      </c>
      <c r="K41" s="232" t="s">
        <v>291</v>
      </c>
    </row>
    <row r="42" spans="1:11" ht="85.5" x14ac:dyDescent="0.25">
      <c r="A42" s="215" t="s">
        <v>108</v>
      </c>
      <c r="B42" s="216" t="s">
        <v>285</v>
      </c>
      <c r="C42" s="215"/>
      <c r="D42" s="216" t="s">
        <v>292</v>
      </c>
      <c r="E42" s="231" t="s">
        <v>135</v>
      </c>
      <c r="F42" s="215" t="s">
        <v>125</v>
      </c>
      <c r="G42" s="217" t="s">
        <v>293</v>
      </c>
      <c r="H42" s="218">
        <v>3000000</v>
      </c>
      <c r="I42" s="217" t="s">
        <v>294</v>
      </c>
      <c r="J42" s="227" t="s">
        <v>295</v>
      </c>
      <c r="K42" s="217" t="s">
        <v>291</v>
      </c>
    </row>
    <row r="43" spans="1:11" ht="57" x14ac:dyDescent="0.25">
      <c r="A43" s="215" t="s">
        <v>109</v>
      </c>
      <c r="B43" s="216" t="s">
        <v>285</v>
      </c>
      <c r="C43" s="215"/>
      <c r="D43" s="216" t="s">
        <v>292</v>
      </c>
      <c r="E43" s="231" t="s">
        <v>296</v>
      </c>
      <c r="F43" s="215" t="s">
        <v>297</v>
      </c>
      <c r="G43" s="233" t="s">
        <v>298</v>
      </c>
      <c r="H43" s="218">
        <v>505000</v>
      </c>
      <c r="I43" s="217" t="s">
        <v>299</v>
      </c>
      <c r="J43" s="217" t="s">
        <v>300</v>
      </c>
      <c r="K43" s="217" t="s">
        <v>301</v>
      </c>
    </row>
    <row r="44" spans="1:11" ht="28.5" x14ac:dyDescent="0.25">
      <c r="A44" s="234" t="s">
        <v>110</v>
      </c>
      <c r="B44" s="4"/>
      <c r="C44" s="1"/>
      <c r="D44" s="4"/>
      <c r="E44" s="1"/>
      <c r="F44" s="1"/>
      <c r="G44" s="217" t="s">
        <v>338</v>
      </c>
      <c r="H44" s="1"/>
      <c r="I44" s="4"/>
      <c r="J44" s="4"/>
      <c r="K44" s="1"/>
    </row>
  </sheetData>
  <pageMargins left="0.70866141732283505" right="0.70866141732283505" top="0.74803149606299202" bottom="0.74803149606299202" header="0.31496062992126" footer="0.31496062992126"/>
  <pageSetup paperSize="9" scale="4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2</vt:i4>
      </vt:variant>
    </vt:vector>
  </HeadingPairs>
  <TitlesOfParts>
    <vt:vector size="2" baseType="lpstr">
      <vt:lpstr>Investīciju plāns</vt:lpstr>
      <vt:lpstr>Investīcijas ZPR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Laine</dc:creator>
  <cp:keywords/>
  <dc:description/>
  <cp:lastModifiedBy>Rita Bērtule</cp:lastModifiedBy>
  <cp:lastPrinted>2025-01-15T09:44:59Z</cp:lastPrinted>
  <dcterms:created xsi:type="dcterms:W3CDTF">2015-06-05T18:17:20Z</dcterms:created>
  <dcterms:modified xsi:type="dcterms:W3CDTF">2025-01-29T09:29:07Z</dcterms:modified>
  <cp:category/>
</cp:coreProperties>
</file>