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<sst xmlns="http://schemas.openxmlformats.org/spreadsheetml/2006/main" count="190" uniqueCount="185">
  <si>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</si>
  <si>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</si>
  <si>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</si>
  <si>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</si>
  <si>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</si>
  <si>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</si>
  <si>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</si>
  <si>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</si>
  <si>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</si>
  <si>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</si>
  <si>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</si>
  <si>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</si>
  <si>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</si>
  <si>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</si>
  <si>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</si>
  <si>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</si>
  <si>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</si>
  <si>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</si>
  <si>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</si>
  <si>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Nekustamā īpašuma nodoklis par zemi-iepriekšējo gadu parādi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</si>
  <si>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</si>
  <si>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</si>
  <si>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</si>
  <si>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</si>
  <si>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</si>
  <si>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</si>
  <si>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</si>
  <si>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</si>
  <si>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</si>
  <si>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</si>
  <si>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</si>
  <si>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8.6.2.0.</t>
  </si>
  <si>
    <t>Procentu ieņēmumi no kontu atlikumiem</t>
  </si>
  <si>
    <t>8.6.2.2.</t>
  </si>
  <si>
    <t xml:space="preserve">Procentu ieņēmumi no kontu atlikumiem Valsts kasē vai kredītiestādēs       </t>
  </si>
  <si>
    <t>8.6.2.3.</t>
  </si>
  <si>
    <t>Budžeta iestāžu ieņēmumi no kontu atlikumiem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</si>
  <si>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</si>
  <si>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</si>
  <si>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</si>
  <si>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</si>
  <si>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</si>
  <si>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</si>
  <si>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</si>
  <si>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</si>
  <si>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</si>
  <si>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</si>
  <si>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</si>
  <si>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</si>
  <si>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</si>
  <si>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</si>
  <si>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</si>
  <si>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</si>
  <si>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</si>
  <si>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</si>
  <si>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</si>
  <si>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</si>
  <si>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</si>
  <si>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</si>
  <si>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</si>
  <si>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</si>
  <si>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</si>
  <si>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</si>
  <si>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</si>
  <si>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</si>
  <si>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18.6.9.0</t>
  </si>
  <si>
    <t>Pārējie valsts budžeta transferti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</si>
  <si>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</si>
  <si>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</si>
  <si>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</si>
  <si>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</si>
  <si>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</si>
  <si>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</si>
  <si>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</si>
  <si>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</si>
  <si>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</si>
  <si>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</si>
  <si>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</si>
  <si>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</si>
  <si>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</si>
  <si>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</si>
  <si>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</si>
  <si>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</si>
  <si>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</si>
  <si>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</si>
  <si>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</si>
  <si>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</si>
  <si>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</si>
  <si>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</si>
  <si>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</si>
  <si>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</si>
  <si>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</si>
  <si>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</si>
  <si>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</si>
  <si>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</si>
  <si>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</si>
  <si>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</si>
  <si>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</si>
  <si>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</si>
  <si>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</si>
  <si>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</si>
  <si>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</si>
  <si>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</si>
  <si>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</si>
  <si>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</si>
  <si>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</si>
  <si>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</si>
  <si>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</si>
  <si>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</si>
  <si>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</si>
  <si>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</si>
  <si>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</si>
  <si>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</si>
  <si>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</si>
  <si>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</si>
  <si>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</si>
  <si>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</si>
  <si>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</si>
  <si>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</si>
  <si>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</si>
  <si>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</si>
  <si>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</si>
  <si>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</si>
  <si>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</si>
  <si>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</si>
  <si>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</si>
  <si>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</si>
  <si>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</si>
  <si>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Ieņēmumi no budžeta iestāžu saņemto un iepriekšējos gados neizlietoto līdzekļu at maksas</t>
  </si>
  <si>
    <t>12.3.9.2</t>
  </si>
  <si>
    <t>Masājumi par konkursa vai izsoles nolikumu</t>
  </si>
  <si>
    <t>12.3.9.3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</si>
  <si>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</si>
  <si>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</si>
  <si>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</si>
  <si>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</si>
  <si>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</si>
  <si>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</si>
  <si>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</si>
  <si>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</si>
  <si>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</si>
  <si>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</si>
  <si>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</si>
  <si>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</si>
  <si>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</si>
  <si>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</si>
  <si>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</si>
  <si>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</si>
  <si>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</si>
  <si>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Nekustamā īpašuma naodoklis par mājokļiem-iepriekšējo gadu parādi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</si>
  <si>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</si>
  <si>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</si>
  <si>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</si>
  <si>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</si>
  <si>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</si>
  <si>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                            1.pielikums</t>
  </si>
  <si>
    <t xml:space="preserve">                                                      "Dobeles novada pašvaldības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</si>
  <si>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</si>
  <si>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</si>
  <si>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</si>
  <si>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</si>
  <si>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</si>
  <si>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Dotācija mācību līdzekļu un  mācību grāmatu iegādei</t>
  </si>
  <si>
    <t>Nekustamā īpašuma nodoklis par ēkeām-iepriekšējo gadu parādi</t>
  </si>
  <si>
    <t>Dotācija 1., 2., 3. un 4.  klases brīvpusdienas</t>
  </si>
  <si>
    <t>8.3.0.0.</t>
  </si>
  <si>
    <t>8.3.9.0.</t>
  </si>
  <si>
    <t>Ieņēmumi no kapitāla izmantošanas</t>
  </si>
  <si>
    <t>Valsts budžeta mērķdotācija - invalīdu asistenti</t>
  </si>
  <si>
    <t xml:space="preserve">                                                                   budžets 2018.gadam"</t>
  </si>
  <si>
    <t xml:space="preserve">Dobeles novada  pašvaldības pamatbudžeta ieņēmumi 2018.gadam </t>
  </si>
  <si>
    <t>Iedzīvotāju ienākuma nodoklis- 2017.gada atlikums</t>
  </si>
  <si>
    <t>Iedzīvotāju ienākuma nodoklis-2018.gads</t>
  </si>
  <si>
    <r>
      <t xml:space="preserve">Ieņēmumi no citu valstu finanšu palīdzības programmu īstenošanas                                 </t>
    </r>
    <r>
      <rPr>
        <b/>
        <sz val="10"/>
        <rFont val="Arial"/>
        <family val="1"/>
      </rPr>
      <t xml:space="preserve"> </t>
    </r>
  </si>
  <si>
    <t>Finansēšana</t>
  </si>
  <si>
    <t>J.Kalniņa</t>
  </si>
  <si>
    <t xml:space="preserve">Finanšu un grāmatvedības nodaļas vadītāja </t>
  </si>
  <si>
    <t>Mērķdotācijas sociālo darbinieku, kuri strādā ar ģimenēm ar bērniem atalgojumam</t>
  </si>
  <si>
    <t>Piedzītei vai labprātīgi atnmaksātie līdzekļi</t>
  </si>
  <si>
    <t>Grozījumi</t>
  </si>
  <si>
    <t>Kopā ar grozījumiem</t>
  </si>
  <si>
    <t>Dotācija vēlēšanas komisijām</t>
  </si>
  <si>
    <t xml:space="preserve">                                                    saistošajiem noteikumiem Nr.4</t>
  </si>
  <si>
    <t>(ar grozījumiem 27.12.2018 Nr. )</t>
  </si>
  <si>
    <t xml:space="preserve">                                    Dobeles novada domes 25.01.2018.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</si>
</sst>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9" fillId="0" borderId="0" xfId="0" applyFont="1" applyAlignment="1">
      <alignment/>
    </xf>
    <xf numFmtId="2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10" fillId="0" borderId="0" xfId="0" applyFont="1" applyAlignment="1">
      <alignment/>
    </xf>
    <xf numFmtId="2" fontId="11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Alignment="1">
      <alignment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 wrapText="1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3" fillId="0" borderId="0" xfId="0" applyFont="1" applyAlignment="1">
      <alignment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2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/>
    </xf>
    <xf numFmtId="2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2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0" fontId="11" fillId="0" borderId="0" xfId="0" applyFont="1" applyAlignment="1">
      <alignment/>
    </xf>
    <xf numFmtId="2" fontId="8" fillId="0" borderId="17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5" xfId="0" applyNumberFormat="1" applyFont="1" applyBorder="1" applyAlignment="1">
      <alignment horizontal="right"/>
    </xf>
    <xf numFmtId="2" fontId="12" fillId="0" borderId="16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13" fillId="0" borderId="12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2" fontId="8" fillId="0" borderId="1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12" xfId="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2" fontId="8" fillId="0" borderId="19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vertical="justify"/>
    </xf>
    <xf numFmtId="0" fontId="8" fillId="0" borderId="22" xfId="0" applyFont="1" applyBorder="1" applyAlignment="1">
      <alignment vertical="justify"/>
    </xf>
    <xf numFmtId="0" fontId="8" fillId="0" borderId="22" xfId="0" applyFont="1" applyFill="1" applyBorder="1" applyAlignment="1">
      <alignment vertical="justify"/>
    </xf>
    <xf numFmtId="0" fontId="11" fillId="0" borderId="22" xfId="0" applyFont="1" applyFill="1" applyBorder="1" applyAlignment="1">
      <alignment vertical="justify"/>
    </xf>
    <xf numFmtId="0" fontId="8" fillId="0" borderId="22" xfId="0" applyFont="1" applyBorder="1" applyAlignment="1">
      <alignment/>
    </xf>
    <xf numFmtId="0" fontId="12" fillId="33" borderId="22" xfId="0" applyFont="1" applyFill="1" applyBorder="1" applyAlignment="1">
      <alignment/>
    </xf>
    <xf numFmtId="0" fontId="12" fillId="33" borderId="22" xfId="0" applyFont="1" applyFill="1" applyBorder="1" applyAlignment="1">
      <alignment vertical="justify"/>
    </xf>
    <xf numFmtId="0" fontId="12" fillId="0" borderId="22" xfId="0" applyFont="1" applyBorder="1" applyAlignment="1">
      <alignment vertical="justify"/>
    </xf>
    <xf numFmtId="0" fontId="12" fillId="0" borderId="22" xfId="0" applyFont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16" fillId="0" borderId="0" xfId="0" applyFont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2" fontId="7" fillId="0" borderId="0" xfId="0" applyNumberFormat="1" applyFont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right"/>
    </xf>
    <xf numFmtId="2" fontId="5" fillId="33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182"/>
  <sheetViews>
    <sheetView tabSelected="1" zoomScalePageLayoutView="0" workbookViewId="0" topLeftCell="A91">
      <selection activeCell="E13" sqref="E13"/>
    </sheetView>
  </sheetViews>
  <sheetFormatPr defaultColWidth="9.140625" defaultRowHeight="12.75"/>
  <cols>
    <col min="1" max="1" width="10.28125" style="1" customWidth="1"/>
    <col min="2" max="2" width="70.7109375" style="1" customWidth="1"/>
    <col min="3" max="3" width="12.28125" style="2" customWidth="1"/>
    <col min="4" max="4" width="13.140625" style="2" customWidth="1"/>
    <col min="5" max="5" width="12.8515625" style="2" customWidth="1"/>
    <col min="6" max="16384" width="9.140625" style="2" customWidth="1"/>
  </cols>
  <sheetData>
    <row r="1" ht="13.5" customHeight="1" hidden="1"/>
    <row r="2" ht="15.75" hidden="1"/>
    <row r="3" ht="15.75" hidden="1"/>
    <row r="4" ht="15.75" hidden="1"/>
    <row r="5" ht="15.75" hidden="1"/>
    <row r="6" ht="15.75" hidden="1"/>
    <row r="7" spans="2:5" ht="15.75">
      <c r="B7" s="130" t="s">
        <v>155</v>
      </c>
      <c r="C7" s="130"/>
      <c r="D7" s="4"/>
      <c r="E7" s="4"/>
    </row>
    <row r="8" spans="2:5" ht="15.75">
      <c r="B8" s="131" t="s">
        <v>184</v>
      </c>
      <c r="C8" s="131"/>
      <c r="D8" s="5"/>
      <c r="E8" s="3"/>
    </row>
    <row r="9" spans="2:5" ht="15.75">
      <c r="B9" s="131" t="s">
        <v>182</v>
      </c>
      <c r="C9" s="131"/>
      <c r="D9" s="5"/>
      <c r="E9" s="3"/>
    </row>
    <row r="10" spans="2:5" ht="15.75">
      <c r="B10" s="132" t="s">
        <v>156</v>
      </c>
      <c r="C10" s="132"/>
      <c r="D10" s="3"/>
      <c r="E10" s="3"/>
    </row>
    <row r="11" spans="2:5" ht="15.75">
      <c r="B11" s="132" t="s">
        <v>169</v>
      </c>
      <c r="C11" s="132"/>
      <c r="D11" s="3"/>
      <c r="E11" s="3"/>
    </row>
    <row r="12" ht="15.75">
      <c r="C12" s="120" t="s">
        <v>183</v>
      </c>
    </row>
    <row r="14" spans="2:5" s="6" customFormat="1" ht="15.75">
      <c r="B14" s="2"/>
      <c r="C14" s="2"/>
      <c r="D14" s="2"/>
      <c r="E14" s="2"/>
    </row>
    <row r="15" spans="1:3" s="6" customFormat="1" ht="18.75">
      <c r="A15" s="125" t="s">
        <v>170</v>
      </c>
      <c r="B15" s="125"/>
      <c r="C15" s="7"/>
    </row>
    <row r="16" spans="1:3" s="6" customFormat="1" ht="15.75">
      <c r="A16" s="1"/>
      <c r="B16" s="1"/>
      <c r="C16" s="8"/>
    </row>
    <row r="17" spans="1:5" s="11" customFormat="1" ht="15.75" customHeight="1">
      <c r="A17" s="9" t="s">
        <v>0</v>
      </c>
      <c r="B17" s="10"/>
      <c r="C17" s="126">
        <v>2018</v>
      </c>
      <c r="D17" s="128" t="s">
        <v>179</v>
      </c>
      <c r="E17" s="121" t="s">
        <v>180</v>
      </c>
    </row>
    <row r="18" spans="1:5" s="11" customFormat="1" ht="15.75">
      <c r="A18" s="12" t="s">
        <v>1</v>
      </c>
      <c r="B18" s="13" t="s">
        <v>2</v>
      </c>
      <c r="C18" s="127"/>
      <c r="D18" s="129"/>
      <c r="E18" s="122"/>
    </row>
    <row r="19" spans="1:5" s="11" customFormat="1" ht="16.5" thickBot="1">
      <c r="A19" s="12" t="s">
        <v>3</v>
      </c>
      <c r="B19" s="14"/>
      <c r="C19" s="94" t="s">
        <v>157</v>
      </c>
      <c r="D19" s="89" t="s">
        <v>157</v>
      </c>
      <c r="E19" s="116" t="s">
        <v>157</v>
      </c>
    </row>
    <row r="20" spans="1:5" s="11" customFormat="1" ht="16.5" thickBot="1">
      <c r="A20" s="90" t="s">
        <v>4</v>
      </c>
      <c r="B20" s="15" t="s">
        <v>5</v>
      </c>
      <c r="C20" s="118">
        <f>C21+C38+C81+C57+C75+C55</f>
        <v>29182222</v>
      </c>
      <c r="D20" s="118">
        <f>D21+D38+D81+D57+D75+D55</f>
        <v>3076960</v>
      </c>
      <c r="E20" s="119">
        <f>C20+D20</f>
        <v>32259182</v>
      </c>
    </row>
    <row r="21" spans="1:5" s="6" customFormat="1" ht="15.75">
      <c r="A21" s="16" t="s">
        <v>6</v>
      </c>
      <c r="B21" s="17" t="s">
        <v>7</v>
      </c>
      <c r="C21" s="95">
        <f>C22+C25+C36</f>
        <v>15673816</v>
      </c>
      <c r="D21" s="95">
        <f>D22+D25+D36</f>
        <v>230070</v>
      </c>
      <c r="E21" s="117">
        <f aca="true" t="shared" si="0" ref="E21:E85">C21+D21</f>
        <v>15903886</v>
      </c>
    </row>
    <row r="22" spans="1:5" s="18" customFormat="1" ht="15.75">
      <c r="A22" s="16" t="s">
        <v>8</v>
      </c>
      <c r="B22" s="17" t="s">
        <v>9</v>
      </c>
      <c r="C22" s="96">
        <f>C23+C24</f>
        <v>13571857</v>
      </c>
      <c r="D22" s="96">
        <f>D23+D24</f>
        <v>0</v>
      </c>
      <c r="E22" s="44">
        <f t="shared" si="0"/>
        <v>13571857</v>
      </c>
    </row>
    <row r="23" spans="1:5" s="21" customFormat="1" ht="15.75">
      <c r="A23" s="19" t="s">
        <v>10</v>
      </c>
      <c r="B23" s="20" t="s">
        <v>171</v>
      </c>
      <c r="C23" s="97">
        <v>96528</v>
      </c>
      <c r="D23" s="103"/>
      <c r="E23" s="24">
        <f t="shared" si="0"/>
        <v>96528</v>
      </c>
    </row>
    <row r="24" spans="1:5" s="25" customFormat="1" ht="15">
      <c r="A24" s="22" t="s">
        <v>11</v>
      </c>
      <c r="B24" s="23" t="s">
        <v>172</v>
      </c>
      <c r="C24" s="98">
        <v>13475329</v>
      </c>
      <c r="D24" s="103"/>
      <c r="E24" s="24">
        <f t="shared" si="0"/>
        <v>13475329</v>
      </c>
    </row>
    <row r="25" spans="1:5" s="18" customFormat="1" ht="15.75">
      <c r="A25" s="26" t="s">
        <v>12</v>
      </c>
      <c r="B25" s="27" t="s">
        <v>13</v>
      </c>
      <c r="C25" s="96">
        <f>C26+C29+C32+C35</f>
        <v>2029959</v>
      </c>
      <c r="D25" s="96">
        <f>D26+D29+D32+D35</f>
        <v>230070</v>
      </c>
      <c r="E25" s="44">
        <f t="shared" si="0"/>
        <v>2260029</v>
      </c>
    </row>
    <row r="26" spans="1:5" s="21" customFormat="1" ht="15.75">
      <c r="A26" s="26" t="s">
        <v>14</v>
      </c>
      <c r="B26" s="27" t="s">
        <v>15</v>
      </c>
      <c r="C26" s="96">
        <f>C27+C28</f>
        <v>1557788</v>
      </c>
      <c r="D26" s="96">
        <f>D27+D28</f>
        <v>164150</v>
      </c>
      <c r="E26" s="44">
        <f t="shared" si="0"/>
        <v>1721938</v>
      </c>
    </row>
    <row r="27" spans="1:5" s="25" customFormat="1" ht="15">
      <c r="A27" s="22" t="s">
        <v>16</v>
      </c>
      <c r="B27" s="23" t="s">
        <v>17</v>
      </c>
      <c r="C27" s="98">
        <v>1433187</v>
      </c>
      <c r="D27" s="98">
        <v>180330</v>
      </c>
      <c r="E27" s="24">
        <f t="shared" si="0"/>
        <v>1613517</v>
      </c>
    </row>
    <row r="28" spans="1:5" s="25" customFormat="1" ht="15.75">
      <c r="A28" s="19" t="s">
        <v>18</v>
      </c>
      <c r="B28" s="28" t="s">
        <v>19</v>
      </c>
      <c r="C28" s="97">
        <v>124601</v>
      </c>
      <c r="D28" s="98">
        <v>-16180</v>
      </c>
      <c r="E28" s="24">
        <f t="shared" si="0"/>
        <v>108421</v>
      </c>
    </row>
    <row r="29" spans="1:5" s="25" customFormat="1" ht="15.75">
      <c r="A29" s="26" t="s">
        <v>20</v>
      </c>
      <c r="B29" s="29" t="s">
        <v>21</v>
      </c>
      <c r="C29" s="96">
        <f>C30+C31</f>
        <v>320770</v>
      </c>
      <c r="D29" s="96">
        <f>D30+D31</f>
        <v>49180</v>
      </c>
      <c r="E29" s="44">
        <f t="shared" si="0"/>
        <v>369950</v>
      </c>
    </row>
    <row r="30" spans="1:5" s="25" customFormat="1" ht="15">
      <c r="A30" s="30" t="s">
        <v>22</v>
      </c>
      <c r="B30" s="31" t="s">
        <v>23</v>
      </c>
      <c r="C30" s="98">
        <v>300158</v>
      </c>
      <c r="D30" s="98">
        <v>33000</v>
      </c>
      <c r="E30" s="24">
        <f t="shared" si="0"/>
        <v>333158</v>
      </c>
    </row>
    <row r="31" spans="1:5" s="25" customFormat="1" ht="15">
      <c r="A31" s="32" t="s">
        <v>24</v>
      </c>
      <c r="B31" s="33" t="s">
        <v>163</v>
      </c>
      <c r="C31" s="99">
        <v>20612</v>
      </c>
      <c r="D31" s="98">
        <v>16180</v>
      </c>
      <c r="E31" s="24">
        <f t="shared" si="0"/>
        <v>36792</v>
      </c>
    </row>
    <row r="32" spans="1:5" s="25" customFormat="1" ht="15.75">
      <c r="A32" s="26" t="s">
        <v>145</v>
      </c>
      <c r="B32" s="29" t="s">
        <v>144</v>
      </c>
      <c r="C32" s="96">
        <f>C33+C34</f>
        <v>111401</v>
      </c>
      <c r="D32" s="96">
        <f>D33+D34</f>
        <v>13000</v>
      </c>
      <c r="E32" s="44">
        <f t="shared" si="0"/>
        <v>124401</v>
      </c>
    </row>
    <row r="33" spans="1:5" s="25" customFormat="1" ht="15">
      <c r="A33" s="30" t="s">
        <v>146</v>
      </c>
      <c r="B33" s="31" t="s">
        <v>148</v>
      </c>
      <c r="C33" s="98">
        <v>94327</v>
      </c>
      <c r="D33" s="98">
        <v>13000</v>
      </c>
      <c r="E33" s="24">
        <f t="shared" si="0"/>
        <v>107327</v>
      </c>
    </row>
    <row r="34" spans="1:5" s="25" customFormat="1" ht="18.75" customHeight="1">
      <c r="A34" s="32" t="s">
        <v>147</v>
      </c>
      <c r="B34" s="33" t="s">
        <v>149</v>
      </c>
      <c r="C34" s="99">
        <v>17074</v>
      </c>
      <c r="D34" s="103"/>
      <c r="E34" s="24">
        <f t="shared" si="0"/>
        <v>17074</v>
      </c>
    </row>
    <row r="35" spans="1:5" s="25" customFormat="1" ht="15">
      <c r="A35" s="32" t="s">
        <v>12</v>
      </c>
      <c r="B35" s="33" t="s">
        <v>160</v>
      </c>
      <c r="C35" s="99">
        <v>40000</v>
      </c>
      <c r="D35" s="98">
        <v>3740</v>
      </c>
      <c r="E35" s="24">
        <f t="shared" si="0"/>
        <v>43740</v>
      </c>
    </row>
    <row r="36" spans="1:5" s="25" customFormat="1" ht="14.25">
      <c r="A36" s="34" t="s">
        <v>25</v>
      </c>
      <c r="B36" s="35" t="s">
        <v>26</v>
      </c>
      <c r="C36" s="100">
        <f>C37</f>
        <v>72000</v>
      </c>
      <c r="D36" s="100">
        <f>D37</f>
        <v>0</v>
      </c>
      <c r="E36" s="44">
        <f t="shared" si="0"/>
        <v>72000</v>
      </c>
    </row>
    <row r="37" spans="1:5" s="25" customFormat="1" ht="15">
      <c r="A37" s="32" t="s">
        <v>27</v>
      </c>
      <c r="B37" s="33" t="s">
        <v>28</v>
      </c>
      <c r="C37" s="99">
        <v>72000</v>
      </c>
      <c r="D37" s="103"/>
      <c r="E37" s="24">
        <f t="shared" si="0"/>
        <v>72000</v>
      </c>
    </row>
    <row r="38" spans="1:5" s="25" customFormat="1" ht="15.75">
      <c r="A38" s="36" t="s">
        <v>29</v>
      </c>
      <c r="B38" s="37" t="s">
        <v>30</v>
      </c>
      <c r="C38" s="100">
        <f>C39+C41+C44+C45+C53+C52+C51+C47</f>
        <v>270505</v>
      </c>
      <c r="D38" s="100">
        <f>D39+D41+D44+D45+D53+D52+D51+D47</f>
        <v>12600</v>
      </c>
      <c r="E38" s="44">
        <f t="shared" si="0"/>
        <v>283105</v>
      </c>
    </row>
    <row r="39" spans="1:5" s="25" customFormat="1" ht="14.25">
      <c r="A39" s="38" t="s">
        <v>165</v>
      </c>
      <c r="B39" s="39" t="s">
        <v>167</v>
      </c>
      <c r="C39" s="100">
        <f>C40</f>
        <v>0</v>
      </c>
      <c r="D39" s="100">
        <f>D40</f>
        <v>0</v>
      </c>
      <c r="E39" s="44">
        <f t="shared" si="0"/>
        <v>0</v>
      </c>
    </row>
    <row r="40" spans="1:5" s="25" customFormat="1" ht="15">
      <c r="A40" s="30" t="s">
        <v>166</v>
      </c>
      <c r="B40" s="40" t="s">
        <v>167</v>
      </c>
      <c r="C40" s="99"/>
      <c r="D40" s="103"/>
      <c r="E40" s="44">
        <f t="shared" si="0"/>
        <v>0</v>
      </c>
    </row>
    <row r="41" spans="1:5" s="25" customFormat="1" ht="14.25">
      <c r="A41" s="38" t="s">
        <v>31</v>
      </c>
      <c r="B41" s="39" t="s">
        <v>32</v>
      </c>
      <c r="C41" s="100">
        <f>C42+C43</f>
        <v>0</v>
      </c>
      <c r="D41" s="100">
        <f>D42+D43</f>
        <v>0</v>
      </c>
      <c r="E41" s="44">
        <f t="shared" si="0"/>
        <v>0</v>
      </c>
    </row>
    <row r="42" spans="1:5" s="25" customFormat="1" ht="18" customHeight="1">
      <c r="A42" s="30" t="s">
        <v>33</v>
      </c>
      <c r="B42" s="40" t="s">
        <v>34</v>
      </c>
      <c r="C42" s="99"/>
      <c r="D42" s="103"/>
      <c r="E42" s="44">
        <f t="shared" si="0"/>
        <v>0</v>
      </c>
    </row>
    <row r="43" spans="1:5" s="25" customFormat="1" ht="15">
      <c r="A43" s="30" t="s">
        <v>35</v>
      </c>
      <c r="B43" s="40" t="s">
        <v>36</v>
      </c>
      <c r="C43" s="99"/>
      <c r="D43" s="103"/>
      <c r="E43" s="44">
        <f t="shared" si="0"/>
        <v>0</v>
      </c>
    </row>
    <row r="44" spans="1:5" s="41" customFormat="1" ht="14.25" customHeight="1">
      <c r="A44" s="38" t="s">
        <v>37</v>
      </c>
      <c r="B44" s="39" t="s">
        <v>38</v>
      </c>
      <c r="C44" s="100">
        <v>20000</v>
      </c>
      <c r="D44" s="103">
        <v>620</v>
      </c>
      <c r="E44" s="44">
        <f t="shared" si="0"/>
        <v>20620</v>
      </c>
    </row>
    <row r="45" spans="1:5" s="25" customFormat="1" ht="14.25">
      <c r="A45" s="38" t="s">
        <v>39</v>
      </c>
      <c r="B45" s="39" t="s">
        <v>40</v>
      </c>
      <c r="C45" s="100">
        <f>C46</f>
        <v>24500</v>
      </c>
      <c r="D45" s="100">
        <f>D46</f>
        <v>5500</v>
      </c>
      <c r="E45" s="44">
        <f t="shared" si="0"/>
        <v>30000</v>
      </c>
    </row>
    <row r="46" spans="1:5" s="25" customFormat="1" ht="15">
      <c r="A46" s="30" t="s">
        <v>41</v>
      </c>
      <c r="B46" s="40" t="s">
        <v>42</v>
      </c>
      <c r="C46" s="99">
        <v>24500</v>
      </c>
      <c r="D46" s="98">
        <v>5500</v>
      </c>
      <c r="E46" s="24">
        <f t="shared" si="0"/>
        <v>30000</v>
      </c>
    </row>
    <row r="47" spans="1:5" s="25" customFormat="1" ht="14.25">
      <c r="A47" s="42" t="s">
        <v>132</v>
      </c>
      <c r="B47" s="39" t="s">
        <v>133</v>
      </c>
      <c r="C47" s="100">
        <f>C48+C49+C50</f>
        <v>5000</v>
      </c>
      <c r="D47" s="100">
        <f>D48+D49+D50</f>
        <v>1930</v>
      </c>
      <c r="E47" s="44">
        <f t="shared" si="0"/>
        <v>6930</v>
      </c>
    </row>
    <row r="48" spans="1:5" s="41" customFormat="1" ht="27.75" customHeight="1">
      <c r="A48" s="30" t="s">
        <v>127</v>
      </c>
      <c r="B48" s="40" t="s">
        <v>128</v>
      </c>
      <c r="C48" s="99">
        <v>5000</v>
      </c>
      <c r="D48" s="98">
        <v>1700</v>
      </c>
      <c r="E48" s="24">
        <f t="shared" si="0"/>
        <v>6700</v>
      </c>
    </row>
    <row r="49" spans="1:5" s="25" customFormat="1" ht="15">
      <c r="A49" s="30" t="s">
        <v>129</v>
      </c>
      <c r="B49" s="40" t="s">
        <v>130</v>
      </c>
      <c r="C49" s="99">
        <v>0</v>
      </c>
      <c r="D49" s="103"/>
      <c r="E49" s="44">
        <f t="shared" si="0"/>
        <v>0</v>
      </c>
    </row>
    <row r="50" spans="1:5" s="25" customFormat="1" ht="15">
      <c r="A50" s="30" t="s">
        <v>131</v>
      </c>
      <c r="B50" s="40" t="s">
        <v>178</v>
      </c>
      <c r="C50" s="99"/>
      <c r="D50" s="98">
        <v>230</v>
      </c>
      <c r="E50" s="44">
        <f t="shared" si="0"/>
        <v>230</v>
      </c>
    </row>
    <row r="51" spans="1:5" s="25" customFormat="1" ht="12.75" customHeight="1">
      <c r="A51" s="42" t="s">
        <v>43</v>
      </c>
      <c r="B51" s="39" t="s">
        <v>44</v>
      </c>
      <c r="C51" s="100">
        <v>11950</v>
      </c>
      <c r="D51" s="103">
        <v>4550</v>
      </c>
      <c r="E51" s="44">
        <f t="shared" si="0"/>
        <v>16500</v>
      </c>
    </row>
    <row r="52" spans="1:5" s="25" customFormat="1" ht="14.25">
      <c r="A52" s="42" t="s">
        <v>45</v>
      </c>
      <c r="B52" s="39" t="s">
        <v>46</v>
      </c>
      <c r="C52" s="101">
        <v>86000</v>
      </c>
      <c r="D52" s="103">
        <v>25000</v>
      </c>
      <c r="E52" s="44">
        <f t="shared" si="0"/>
        <v>111000</v>
      </c>
    </row>
    <row r="53" spans="1:5" s="25" customFormat="1" ht="14.25">
      <c r="A53" s="38" t="s">
        <v>47</v>
      </c>
      <c r="B53" s="39" t="s">
        <v>48</v>
      </c>
      <c r="C53" s="100">
        <f>C54</f>
        <v>123055</v>
      </c>
      <c r="D53" s="100">
        <f>D54</f>
        <v>-25000</v>
      </c>
      <c r="E53" s="44">
        <f t="shared" si="0"/>
        <v>98055</v>
      </c>
    </row>
    <row r="54" spans="1:5" s="25" customFormat="1" ht="16.5" customHeight="1">
      <c r="A54" s="30" t="s">
        <v>49</v>
      </c>
      <c r="B54" s="40" t="s">
        <v>50</v>
      </c>
      <c r="C54" s="102">
        <v>123055</v>
      </c>
      <c r="D54" s="103">
        <v>-25000</v>
      </c>
      <c r="E54" s="24">
        <f t="shared" si="0"/>
        <v>98055</v>
      </c>
    </row>
    <row r="55" spans="1:5" s="25" customFormat="1" ht="18" customHeight="1">
      <c r="A55" s="42" t="s">
        <v>150</v>
      </c>
      <c r="B55" s="39" t="s">
        <v>151</v>
      </c>
      <c r="C55" s="101">
        <f>C56</f>
        <v>314687</v>
      </c>
      <c r="D55" s="101">
        <f>D56</f>
        <v>-270000</v>
      </c>
      <c r="E55" s="44">
        <f t="shared" si="0"/>
        <v>44687</v>
      </c>
    </row>
    <row r="56" spans="1:5" s="25" customFormat="1" ht="15">
      <c r="A56" s="30" t="s">
        <v>152</v>
      </c>
      <c r="B56" s="40" t="s">
        <v>153</v>
      </c>
      <c r="C56" s="102">
        <v>314687</v>
      </c>
      <c r="D56" s="98">
        <v>-270000</v>
      </c>
      <c r="E56" s="24">
        <f t="shared" si="0"/>
        <v>44687</v>
      </c>
    </row>
    <row r="57" spans="1:5" s="25" customFormat="1" ht="15.75" customHeight="1">
      <c r="A57" s="38" t="s">
        <v>51</v>
      </c>
      <c r="B57" s="39" t="s">
        <v>52</v>
      </c>
      <c r="C57" s="100">
        <f>C58+C73+C74+C72</f>
        <v>11530905</v>
      </c>
      <c r="D57" s="100">
        <f>D58+D73+D74+D72</f>
        <v>2741752</v>
      </c>
      <c r="E57" s="44">
        <f t="shared" si="0"/>
        <v>14272657</v>
      </c>
    </row>
    <row r="58" spans="1:5" s="25" customFormat="1" ht="14.25">
      <c r="A58" s="42" t="s">
        <v>53</v>
      </c>
      <c r="B58" s="43" t="s">
        <v>54</v>
      </c>
      <c r="C58" s="103">
        <f>SUM(C59:C71)</f>
        <v>5575663</v>
      </c>
      <c r="D58" s="103">
        <f>SUM(D59:D71)</f>
        <v>10551</v>
      </c>
      <c r="E58" s="44">
        <f t="shared" si="0"/>
        <v>5586214</v>
      </c>
    </row>
    <row r="59" spans="1:5" s="25" customFormat="1" ht="15">
      <c r="A59" s="45"/>
      <c r="B59" s="40" t="s">
        <v>158</v>
      </c>
      <c r="C59" s="98">
        <v>12834</v>
      </c>
      <c r="D59" s="103"/>
      <c r="E59" s="24">
        <f t="shared" si="0"/>
        <v>12834</v>
      </c>
    </row>
    <row r="60" spans="1:5" s="25" customFormat="1" ht="15">
      <c r="A60" s="45"/>
      <c r="B60" s="46" t="s">
        <v>168</v>
      </c>
      <c r="C60" s="98">
        <v>187220</v>
      </c>
      <c r="D60" s="103"/>
      <c r="E60" s="24">
        <f t="shared" si="0"/>
        <v>187220</v>
      </c>
    </row>
    <row r="61" spans="1:5" s="25" customFormat="1" ht="15">
      <c r="A61" s="47"/>
      <c r="B61" s="48" t="s">
        <v>55</v>
      </c>
      <c r="C61" s="104">
        <v>841717</v>
      </c>
      <c r="D61" s="103"/>
      <c r="E61" s="24">
        <f t="shared" si="0"/>
        <v>841717</v>
      </c>
    </row>
    <row r="62" spans="1:5" s="25" customFormat="1" ht="27" customHeight="1">
      <c r="A62" s="49"/>
      <c r="B62" s="50" t="s">
        <v>56</v>
      </c>
      <c r="C62" s="105">
        <v>3162543</v>
      </c>
      <c r="D62" s="103"/>
      <c r="E62" s="24">
        <f t="shared" si="0"/>
        <v>3162543</v>
      </c>
    </row>
    <row r="63" spans="1:5" s="25" customFormat="1" ht="26.25">
      <c r="A63" s="49"/>
      <c r="B63" s="50" t="s">
        <v>57</v>
      </c>
      <c r="C63" s="105">
        <v>167472</v>
      </c>
      <c r="D63" s="103"/>
      <c r="E63" s="24">
        <f t="shared" si="0"/>
        <v>167472</v>
      </c>
    </row>
    <row r="64" spans="1:5" s="25" customFormat="1" ht="29.25" customHeight="1">
      <c r="A64" s="49"/>
      <c r="B64" s="50" t="s">
        <v>58</v>
      </c>
      <c r="C64" s="105">
        <v>348300</v>
      </c>
      <c r="D64" s="103"/>
      <c r="E64" s="24">
        <f t="shared" si="0"/>
        <v>348300</v>
      </c>
    </row>
    <row r="65" spans="1:5" s="11" customFormat="1" ht="15">
      <c r="A65" s="49"/>
      <c r="B65" s="50" t="s">
        <v>177</v>
      </c>
      <c r="C65" s="105">
        <v>17788</v>
      </c>
      <c r="D65" s="103"/>
      <c r="E65" s="24">
        <f t="shared" si="0"/>
        <v>17788</v>
      </c>
    </row>
    <row r="66" spans="1:5" s="11" customFormat="1" ht="15">
      <c r="A66" s="49"/>
      <c r="B66" s="50" t="s">
        <v>59</v>
      </c>
      <c r="C66" s="105">
        <v>158981</v>
      </c>
      <c r="D66" s="103"/>
      <c r="E66" s="24">
        <f t="shared" si="0"/>
        <v>158981</v>
      </c>
    </row>
    <row r="67" spans="1:5" s="11" customFormat="1" ht="15">
      <c r="A67" s="49"/>
      <c r="B67" s="50" t="s">
        <v>60</v>
      </c>
      <c r="C67" s="105">
        <v>262113</v>
      </c>
      <c r="D67" s="103"/>
      <c r="E67" s="24">
        <f t="shared" si="0"/>
        <v>262113</v>
      </c>
    </row>
    <row r="68" spans="1:5" s="11" customFormat="1" ht="15">
      <c r="A68" s="49"/>
      <c r="B68" s="50" t="s">
        <v>164</v>
      </c>
      <c r="C68" s="105">
        <v>200327</v>
      </c>
      <c r="D68" s="103"/>
      <c r="E68" s="24">
        <f t="shared" si="0"/>
        <v>200327</v>
      </c>
    </row>
    <row r="69" spans="1:5" s="11" customFormat="1" ht="15">
      <c r="A69" s="49"/>
      <c r="B69" s="50" t="s">
        <v>162</v>
      </c>
      <c r="C69" s="106">
        <v>47982</v>
      </c>
      <c r="D69" s="103"/>
      <c r="E69" s="24">
        <f>C69+D69</f>
        <v>47982</v>
      </c>
    </row>
    <row r="70" spans="1:5" s="11" customFormat="1" ht="15">
      <c r="A70" s="49"/>
      <c r="B70" s="50" t="s">
        <v>181</v>
      </c>
      <c r="C70" s="106">
        <v>31671</v>
      </c>
      <c r="D70" s="98"/>
      <c r="E70" s="24">
        <f>C70+D70</f>
        <v>31671</v>
      </c>
    </row>
    <row r="71" spans="1:5" s="11" customFormat="1" ht="15">
      <c r="A71" s="49"/>
      <c r="B71" s="50" t="s">
        <v>154</v>
      </c>
      <c r="C71" s="106">
        <v>136715</v>
      </c>
      <c r="D71" s="98">
        <v>10551</v>
      </c>
      <c r="E71" s="24">
        <f t="shared" si="0"/>
        <v>147266</v>
      </c>
    </row>
    <row r="72" spans="1:5" s="53" customFormat="1" ht="15">
      <c r="A72" s="51" t="s">
        <v>61</v>
      </c>
      <c r="B72" s="52" t="s">
        <v>62</v>
      </c>
      <c r="C72" s="100">
        <v>4853123</v>
      </c>
      <c r="D72" s="103">
        <v>2728401</v>
      </c>
      <c r="E72" s="44">
        <f t="shared" si="0"/>
        <v>7581524</v>
      </c>
    </row>
    <row r="73" spans="1:5" s="25" customFormat="1" ht="14.25">
      <c r="A73" s="54" t="s">
        <v>63</v>
      </c>
      <c r="B73" s="55" t="s">
        <v>64</v>
      </c>
      <c r="C73" s="103">
        <v>896583</v>
      </c>
      <c r="D73" s="103"/>
      <c r="E73" s="44">
        <f t="shared" si="0"/>
        <v>896583</v>
      </c>
    </row>
    <row r="74" spans="1:5" s="25" customFormat="1" ht="25.5" customHeight="1">
      <c r="A74" s="42" t="s">
        <v>65</v>
      </c>
      <c r="B74" s="56" t="s">
        <v>66</v>
      </c>
      <c r="C74" s="103">
        <v>205536</v>
      </c>
      <c r="D74" s="103">
        <v>2800</v>
      </c>
      <c r="E74" s="44">
        <f t="shared" si="0"/>
        <v>208336</v>
      </c>
    </row>
    <row r="75" spans="1:5" s="11" customFormat="1" ht="15.75">
      <c r="A75" s="26" t="s">
        <v>67</v>
      </c>
      <c r="B75" s="57" t="s">
        <v>68</v>
      </c>
      <c r="C75" s="96">
        <f>C77</f>
        <v>566606</v>
      </c>
      <c r="D75" s="96">
        <f>D77</f>
        <v>277615</v>
      </c>
      <c r="E75" s="44">
        <f t="shared" si="0"/>
        <v>844221</v>
      </c>
    </row>
    <row r="76" spans="1:5" s="11" customFormat="1" ht="15.75">
      <c r="A76" s="26" t="s">
        <v>69</v>
      </c>
      <c r="B76" s="57" t="s">
        <v>70</v>
      </c>
      <c r="C76" s="96"/>
      <c r="D76" s="103"/>
      <c r="E76" s="44">
        <f t="shared" si="0"/>
        <v>0</v>
      </c>
    </row>
    <row r="77" spans="1:5" s="11" customFormat="1" ht="14.25">
      <c r="A77" s="54" t="s">
        <v>71</v>
      </c>
      <c r="B77" s="55" t="s">
        <v>72</v>
      </c>
      <c r="C77" s="103">
        <f>SUM(C79,C78,C80)</f>
        <v>566606</v>
      </c>
      <c r="D77" s="103">
        <f>SUM(D79,D78,D80)</f>
        <v>277615</v>
      </c>
      <c r="E77" s="44">
        <f t="shared" si="0"/>
        <v>844221</v>
      </c>
    </row>
    <row r="78" spans="1:5" s="53" customFormat="1" ht="15">
      <c r="A78" s="58" t="s">
        <v>73</v>
      </c>
      <c r="B78" s="59" t="s">
        <v>74</v>
      </c>
      <c r="C78" s="107">
        <v>519058</v>
      </c>
      <c r="D78" s="103"/>
      <c r="E78" s="24">
        <f t="shared" si="0"/>
        <v>519058</v>
      </c>
    </row>
    <row r="79" spans="1:5" s="11" customFormat="1" ht="15">
      <c r="A79" s="47" t="s">
        <v>73</v>
      </c>
      <c r="B79" s="60" t="s">
        <v>75</v>
      </c>
      <c r="C79" s="107">
        <v>21600</v>
      </c>
      <c r="D79" s="98">
        <v>7615</v>
      </c>
      <c r="E79" s="24">
        <f t="shared" si="0"/>
        <v>29215</v>
      </c>
    </row>
    <row r="80" spans="1:10" s="11" customFormat="1" ht="15">
      <c r="A80" s="61" t="s">
        <v>76</v>
      </c>
      <c r="B80" s="62" t="s">
        <v>77</v>
      </c>
      <c r="C80" s="107">
        <v>25948</v>
      </c>
      <c r="D80" s="98">
        <v>270000</v>
      </c>
      <c r="E80" s="24">
        <f t="shared" si="0"/>
        <v>295948</v>
      </c>
      <c r="J80" s="63"/>
    </row>
    <row r="81" spans="1:10" s="11" customFormat="1" ht="15.75">
      <c r="A81" s="26" t="s">
        <v>78</v>
      </c>
      <c r="B81" s="57" t="s">
        <v>79</v>
      </c>
      <c r="C81" s="96">
        <f>SUM(C82,C86,C107)</f>
        <v>825703</v>
      </c>
      <c r="D81" s="96">
        <f>SUM(D82,D86,D107)</f>
        <v>84923</v>
      </c>
      <c r="E81" s="44">
        <f t="shared" si="0"/>
        <v>910626</v>
      </c>
      <c r="J81" s="63"/>
    </row>
    <row r="82" spans="1:5" s="11" customFormat="1" ht="14.25">
      <c r="A82" s="45" t="s">
        <v>80</v>
      </c>
      <c r="B82" s="56" t="s">
        <v>81</v>
      </c>
      <c r="C82" s="103">
        <f>SUM(C83)</f>
        <v>0</v>
      </c>
      <c r="D82" s="103">
        <f>SUM(D83)</f>
        <v>0</v>
      </c>
      <c r="E82" s="44">
        <f t="shared" si="0"/>
        <v>0</v>
      </c>
    </row>
    <row r="83" spans="1:5" s="11" customFormat="1" ht="14.25">
      <c r="A83" s="64" t="s">
        <v>82</v>
      </c>
      <c r="B83" s="65" t="s">
        <v>83</v>
      </c>
      <c r="C83" s="108">
        <f>SUM(C85)</f>
        <v>0</v>
      </c>
      <c r="D83" s="108">
        <f>SUM(D85)</f>
        <v>0</v>
      </c>
      <c r="E83" s="44">
        <f t="shared" si="0"/>
        <v>0</v>
      </c>
    </row>
    <row r="84" spans="1:5" s="11" customFormat="1" ht="15">
      <c r="A84" s="64"/>
      <c r="B84" s="65" t="s">
        <v>84</v>
      </c>
      <c r="C84" s="108"/>
      <c r="D84" s="103"/>
      <c r="E84" s="24">
        <f t="shared" si="0"/>
        <v>0</v>
      </c>
    </row>
    <row r="85" spans="1:5" s="67" customFormat="1" ht="12.75" customHeight="1">
      <c r="A85" s="47" t="s">
        <v>85</v>
      </c>
      <c r="B85" s="66" t="s">
        <v>173</v>
      </c>
      <c r="C85" s="109"/>
      <c r="D85" s="103"/>
      <c r="E85" s="24">
        <f t="shared" si="0"/>
        <v>0</v>
      </c>
    </row>
    <row r="86" spans="1:5" s="11" customFormat="1" ht="14.25">
      <c r="A86" s="34" t="s">
        <v>86</v>
      </c>
      <c r="B86" s="56" t="s">
        <v>87</v>
      </c>
      <c r="C86" s="103">
        <f>SUM(C89,C93,C95,C101)</f>
        <v>558668</v>
      </c>
      <c r="D86" s="103">
        <f>SUM(D89,D93,D95,D101)</f>
        <v>35665</v>
      </c>
      <c r="E86" s="44">
        <f aca="true" t="shared" si="1" ref="E86:E114">C86+D86</f>
        <v>594333</v>
      </c>
    </row>
    <row r="87" spans="1:5" s="53" customFormat="1" ht="12.75" customHeight="1">
      <c r="A87" s="68"/>
      <c r="B87" s="69" t="s">
        <v>88</v>
      </c>
      <c r="C87" s="110"/>
      <c r="D87" s="103"/>
      <c r="E87" s="44">
        <f t="shared" si="1"/>
        <v>0</v>
      </c>
    </row>
    <row r="88" spans="1:5" s="11" customFormat="1" ht="12.75" customHeight="1">
      <c r="A88" s="68" t="s">
        <v>134</v>
      </c>
      <c r="B88" s="69" t="s">
        <v>135</v>
      </c>
      <c r="C88" s="110"/>
      <c r="D88" s="103"/>
      <c r="E88" s="44">
        <f t="shared" si="1"/>
        <v>0</v>
      </c>
    </row>
    <row r="89" spans="1:5" s="53" customFormat="1" ht="12.75" customHeight="1">
      <c r="A89" s="64" t="s">
        <v>89</v>
      </c>
      <c r="B89" s="65" t="s">
        <v>90</v>
      </c>
      <c r="C89" s="108">
        <f>C90+C91+C92</f>
        <v>215302</v>
      </c>
      <c r="D89" s="108">
        <f>D90+D91+D92</f>
        <v>2606</v>
      </c>
      <c r="E89" s="44">
        <f t="shared" si="1"/>
        <v>217908</v>
      </c>
    </row>
    <row r="90" spans="1:5" s="53" customFormat="1" ht="15">
      <c r="A90" s="47" t="s">
        <v>91</v>
      </c>
      <c r="B90" s="70" t="s">
        <v>92</v>
      </c>
      <c r="C90" s="111">
        <v>36652</v>
      </c>
      <c r="D90" s="103"/>
      <c r="E90" s="24">
        <f t="shared" si="1"/>
        <v>36652</v>
      </c>
    </row>
    <row r="91" spans="1:5" s="53" customFormat="1" ht="15">
      <c r="A91" s="47" t="s">
        <v>93</v>
      </c>
      <c r="B91" s="70" t="s">
        <v>94</v>
      </c>
      <c r="C91" s="111">
        <v>161800</v>
      </c>
      <c r="D91" s="103"/>
      <c r="E91" s="24">
        <f t="shared" si="1"/>
        <v>161800</v>
      </c>
    </row>
    <row r="92" spans="1:5" s="53" customFormat="1" ht="15">
      <c r="A92" s="47" t="s">
        <v>95</v>
      </c>
      <c r="B92" s="66" t="s">
        <v>96</v>
      </c>
      <c r="C92" s="109">
        <v>16850</v>
      </c>
      <c r="D92" s="98">
        <v>2606</v>
      </c>
      <c r="E92" s="24">
        <f t="shared" si="1"/>
        <v>19456</v>
      </c>
    </row>
    <row r="93" spans="1:5" s="11" customFormat="1" ht="12.75" customHeight="1">
      <c r="A93" s="64" t="s">
        <v>97</v>
      </c>
      <c r="B93" s="71" t="s">
        <v>98</v>
      </c>
      <c r="C93" s="108">
        <f>SUM(C94)</f>
        <v>445</v>
      </c>
      <c r="D93" s="108">
        <f>SUM(D94)</f>
        <v>0</v>
      </c>
      <c r="E93" s="44">
        <f t="shared" si="1"/>
        <v>445</v>
      </c>
    </row>
    <row r="94" spans="1:5" s="53" customFormat="1" ht="12.75" customHeight="1">
      <c r="A94" s="47" t="s">
        <v>99</v>
      </c>
      <c r="B94" s="60" t="s">
        <v>100</v>
      </c>
      <c r="C94" s="111">
        <v>445</v>
      </c>
      <c r="D94" s="103"/>
      <c r="E94" s="24">
        <f t="shared" si="1"/>
        <v>445</v>
      </c>
    </row>
    <row r="95" spans="1:5" s="53" customFormat="1" ht="12.75" customHeight="1">
      <c r="A95" s="64" t="s">
        <v>101</v>
      </c>
      <c r="B95" s="71" t="s">
        <v>102</v>
      </c>
      <c r="C95" s="108">
        <f>SUM(C96:C100)</f>
        <v>216188</v>
      </c>
      <c r="D95" s="108">
        <f>SUM(D96:D100)</f>
        <v>2232</v>
      </c>
      <c r="E95" s="44">
        <f t="shared" si="1"/>
        <v>218420</v>
      </c>
    </row>
    <row r="96" spans="1:5" s="53" customFormat="1" ht="12.75" customHeight="1">
      <c r="A96" s="47" t="s">
        <v>103</v>
      </c>
      <c r="B96" s="60" t="s">
        <v>104</v>
      </c>
      <c r="C96" s="111">
        <v>78738</v>
      </c>
      <c r="D96" s="103"/>
      <c r="E96" s="24">
        <f t="shared" si="1"/>
        <v>78738</v>
      </c>
    </row>
    <row r="97" spans="1:5" s="53" customFormat="1" ht="12.75" customHeight="1">
      <c r="A97" s="47" t="s">
        <v>159</v>
      </c>
      <c r="B97" s="60" t="s">
        <v>161</v>
      </c>
      <c r="C97" s="111">
        <v>4200</v>
      </c>
      <c r="D97" s="98">
        <v>2232</v>
      </c>
      <c r="E97" s="24">
        <f t="shared" si="1"/>
        <v>6432</v>
      </c>
    </row>
    <row r="98" spans="1:5" s="53" customFormat="1" ht="12.75" customHeight="1">
      <c r="A98" s="47" t="s">
        <v>105</v>
      </c>
      <c r="B98" s="60" t="s">
        <v>106</v>
      </c>
      <c r="C98" s="111">
        <v>3000</v>
      </c>
      <c r="D98" s="103"/>
      <c r="E98" s="24">
        <f t="shared" si="1"/>
        <v>3000</v>
      </c>
    </row>
    <row r="99" spans="1:5" s="53" customFormat="1" ht="12.75" customHeight="1">
      <c r="A99" s="47" t="s">
        <v>107</v>
      </c>
      <c r="B99" s="60" t="s">
        <v>108</v>
      </c>
      <c r="C99" s="111">
        <v>130000</v>
      </c>
      <c r="D99" s="103"/>
      <c r="E99" s="24">
        <f t="shared" si="1"/>
        <v>130000</v>
      </c>
    </row>
    <row r="100" spans="1:5" s="53" customFormat="1" ht="15">
      <c r="A100" s="47" t="s">
        <v>136</v>
      </c>
      <c r="B100" s="60" t="s">
        <v>137</v>
      </c>
      <c r="C100" s="111">
        <v>250</v>
      </c>
      <c r="D100" s="103"/>
      <c r="E100" s="24">
        <f t="shared" si="1"/>
        <v>250</v>
      </c>
    </row>
    <row r="101" spans="1:5" s="53" customFormat="1" ht="15">
      <c r="A101" s="64" t="s">
        <v>109</v>
      </c>
      <c r="B101" s="71" t="s">
        <v>110</v>
      </c>
      <c r="C101" s="108">
        <f>SUM(C102:C106)</f>
        <v>126733</v>
      </c>
      <c r="D101" s="108">
        <f>SUM(D102:D106)</f>
        <v>30827</v>
      </c>
      <c r="E101" s="44">
        <f t="shared" si="1"/>
        <v>157560</v>
      </c>
    </row>
    <row r="102" spans="1:5" s="11" customFormat="1" ht="27.75" customHeight="1">
      <c r="A102" s="47" t="s">
        <v>111</v>
      </c>
      <c r="B102" s="60" t="s">
        <v>112</v>
      </c>
      <c r="C102" s="111">
        <v>10592</v>
      </c>
      <c r="D102" s="103">
        <v>-6173</v>
      </c>
      <c r="E102" s="24">
        <f t="shared" si="1"/>
        <v>4419</v>
      </c>
    </row>
    <row r="103" spans="1:5" s="11" customFormat="1" ht="27.75" customHeight="1">
      <c r="A103" s="47" t="s">
        <v>113</v>
      </c>
      <c r="B103" s="60" t="s">
        <v>114</v>
      </c>
      <c r="C103" s="111">
        <v>5688</v>
      </c>
      <c r="D103" s="103"/>
      <c r="E103" s="24">
        <f t="shared" si="1"/>
        <v>5688</v>
      </c>
    </row>
    <row r="104" spans="1:5" s="53" customFormat="1" ht="15">
      <c r="A104" s="47" t="s">
        <v>115</v>
      </c>
      <c r="B104" s="60" t="s">
        <v>116</v>
      </c>
      <c r="C104" s="111">
        <v>50437</v>
      </c>
      <c r="D104" s="98">
        <v>30000</v>
      </c>
      <c r="E104" s="24">
        <f t="shared" si="1"/>
        <v>80437</v>
      </c>
    </row>
    <row r="105" spans="1:5" s="6" customFormat="1" ht="15.75">
      <c r="A105" s="47" t="s">
        <v>138</v>
      </c>
      <c r="B105" s="60" t="s">
        <v>139</v>
      </c>
      <c r="C105" s="111"/>
      <c r="D105" s="103"/>
      <c r="E105" s="24">
        <f t="shared" si="1"/>
        <v>0</v>
      </c>
    </row>
    <row r="106" spans="1:5" ht="15.75">
      <c r="A106" s="47" t="s">
        <v>117</v>
      </c>
      <c r="B106" s="60" t="s">
        <v>118</v>
      </c>
      <c r="C106" s="111">
        <v>60016</v>
      </c>
      <c r="D106" s="98">
        <v>7000</v>
      </c>
      <c r="E106" s="24">
        <f t="shared" si="1"/>
        <v>67016</v>
      </c>
    </row>
    <row r="107" spans="1:5" s="25" customFormat="1" ht="14.25">
      <c r="A107" s="72" t="s">
        <v>140</v>
      </c>
      <c r="B107" s="71" t="s">
        <v>141</v>
      </c>
      <c r="C107" s="103">
        <f>C108+C109+C111+C110</f>
        <v>267035</v>
      </c>
      <c r="D107" s="103">
        <f>D108+D109+D111+D110</f>
        <v>49258</v>
      </c>
      <c r="E107" s="44">
        <f t="shared" si="1"/>
        <v>316293</v>
      </c>
    </row>
    <row r="108" spans="1:5" s="25" customFormat="1" ht="15">
      <c r="A108" s="72" t="s">
        <v>119</v>
      </c>
      <c r="B108" s="71" t="s">
        <v>120</v>
      </c>
      <c r="C108" s="108">
        <v>35000</v>
      </c>
      <c r="D108" s="98">
        <v>3100</v>
      </c>
      <c r="E108" s="44">
        <f t="shared" si="1"/>
        <v>38100</v>
      </c>
    </row>
    <row r="109" spans="1:5" s="25" customFormat="1" ht="14.25">
      <c r="A109" s="72" t="s">
        <v>125</v>
      </c>
      <c r="B109" s="71" t="s">
        <v>126</v>
      </c>
      <c r="C109" s="108">
        <v>4296</v>
      </c>
      <c r="D109" s="103"/>
      <c r="E109" s="44">
        <f t="shared" si="1"/>
        <v>4296</v>
      </c>
    </row>
    <row r="110" spans="1:5" s="25" customFormat="1" ht="14.25">
      <c r="A110" s="72" t="s">
        <v>142</v>
      </c>
      <c r="B110" s="71" t="s">
        <v>143</v>
      </c>
      <c r="C110" s="108"/>
      <c r="D110" s="103"/>
      <c r="E110" s="44">
        <f t="shared" si="1"/>
        <v>0</v>
      </c>
    </row>
    <row r="111" spans="1:5" s="25" customFormat="1" ht="15" thickBot="1">
      <c r="A111" s="45" t="s">
        <v>121</v>
      </c>
      <c r="B111" s="71" t="s">
        <v>122</v>
      </c>
      <c r="C111" s="112">
        <v>227739</v>
      </c>
      <c r="D111" s="103">
        <v>46158</v>
      </c>
      <c r="E111" s="44">
        <f t="shared" si="1"/>
        <v>273897</v>
      </c>
    </row>
    <row r="112" spans="1:5" s="25" customFormat="1" ht="16.5" thickBot="1">
      <c r="A112" s="92"/>
      <c r="B112" s="15" t="s">
        <v>174</v>
      </c>
      <c r="C112" s="113">
        <f>C113+C114</f>
        <v>21331940</v>
      </c>
      <c r="D112" s="113">
        <f>D113+D114</f>
        <v>237702</v>
      </c>
      <c r="E112" s="44">
        <f t="shared" si="1"/>
        <v>21569642</v>
      </c>
    </row>
    <row r="113" spans="1:5" s="25" customFormat="1" ht="15.75">
      <c r="A113" s="123"/>
      <c r="B113" s="91" t="s">
        <v>123</v>
      </c>
      <c r="C113" s="114">
        <v>15862461</v>
      </c>
      <c r="D113" s="103">
        <v>237702</v>
      </c>
      <c r="E113" s="44">
        <f t="shared" si="1"/>
        <v>16100163</v>
      </c>
    </row>
    <row r="114" spans="1:5" s="25" customFormat="1" ht="15.75">
      <c r="A114" s="124"/>
      <c r="B114" s="73" t="s">
        <v>124</v>
      </c>
      <c r="C114" s="115">
        <v>5469479</v>
      </c>
      <c r="D114" s="103"/>
      <c r="E114" s="44">
        <f t="shared" si="1"/>
        <v>5469479</v>
      </c>
    </row>
    <row r="115" spans="1:4" s="25" customFormat="1" ht="12.75">
      <c r="A115" s="74"/>
      <c r="B115" s="75"/>
      <c r="D115" s="70"/>
    </row>
    <row r="116" spans="1:4" s="25" customFormat="1" ht="12.75">
      <c r="A116" s="74"/>
      <c r="B116" s="75"/>
      <c r="D116" s="70"/>
    </row>
    <row r="117" spans="1:3" s="25" customFormat="1" ht="12.75">
      <c r="A117" s="74"/>
      <c r="B117" s="75" t="s">
        <v>176</v>
      </c>
      <c r="C117" s="93" t="s">
        <v>175</v>
      </c>
    </row>
    <row r="118" spans="1:2" ht="15.75">
      <c r="A118" s="76"/>
      <c r="B118" s="77"/>
    </row>
    <row r="119" spans="1:2" s="25" customFormat="1" ht="12.75">
      <c r="A119" s="78"/>
      <c r="B119" s="75"/>
    </row>
    <row r="120" spans="1:2" s="25" customFormat="1" ht="12.75">
      <c r="A120" s="74"/>
      <c r="B120" s="75"/>
    </row>
    <row r="121" spans="1:2" ht="15.75">
      <c r="A121" s="79"/>
      <c r="B121" s="77"/>
    </row>
    <row r="122" spans="1:2" s="25" customFormat="1" ht="12.75">
      <c r="A122" s="74"/>
      <c r="B122" s="75"/>
    </row>
    <row r="123" spans="1:2" s="25" customFormat="1" ht="12.75">
      <c r="A123" s="74"/>
      <c r="B123" s="75"/>
    </row>
    <row r="124" spans="1:2" s="25" customFormat="1" ht="12.75">
      <c r="A124" s="74"/>
      <c r="B124" s="75"/>
    </row>
    <row r="125" spans="1:2" s="25" customFormat="1" ht="12.75">
      <c r="A125" s="74"/>
      <c r="B125" s="75"/>
    </row>
    <row r="126" spans="1:2" s="25" customFormat="1" ht="12.75">
      <c r="A126" s="74"/>
      <c r="B126" s="75"/>
    </row>
    <row r="127" spans="1:2" s="25" customFormat="1" ht="12.75">
      <c r="A127" s="74"/>
      <c r="B127" s="75"/>
    </row>
    <row r="128" spans="1:2" s="25" customFormat="1" ht="12.75">
      <c r="A128" s="74"/>
      <c r="B128" s="75"/>
    </row>
    <row r="129" spans="1:2" s="25" customFormat="1" ht="12.75">
      <c r="A129" s="74"/>
      <c r="B129" s="75"/>
    </row>
    <row r="130" spans="1:2" s="25" customFormat="1" ht="12.75">
      <c r="A130" s="74"/>
      <c r="B130" s="75"/>
    </row>
    <row r="131" spans="1:2" s="25" customFormat="1" ht="12.75">
      <c r="A131" s="74"/>
      <c r="B131" s="75"/>
    </row>
    <row r="132" spans="1:2" s="25" customFormat="1" ht="12.75">
      <c r="A132" s="74"/>
      <c r="B132" s="75"/>
    </row>
    <row r="133" spans="1:2" s="25" customFormat="1" ht="12.75">
      <c r="A133" s="74"/>
      <c r="B133" s="75"/>
    </row>
    <row r="134" spans="1:2" s="25" customFormat="1" ht="12.75">
      <c r="A134" s="74"/>
      <c r="B134" s="75"/>
    </row>
    <row r="135" spans="1:2" s="25" customFormat="1" ht="12.75">
      <c r="A135" s="74"/>
      <c r="B135" s="75"/>
    </row>
    <row r="136" spans="1:2" s="25" customFormat="1" ht="12.75">
      <c r="A136" s="74"/>
      <c r="B136" s="75"/>
    </row>
    <row r="137" spans="1:2" s="25" customFormat="1" ht="12.75">
      <c r="A137" s="74"/>
      <c r="B137" s="75"/>
    </row>
    <row r="138" spans="1:2" s="25" customFormat="1" ht="12.75">
      <c r="A138" s="80"/>
      <c r="B138" s="81"/>
    </row>
    <row r="139" spans="1:2" s="25" customFormat="1" ht="12.75">
      <c r="A139" s="80"/>
      <c r="B139" s="81"/>
    </row>
    <row r="140" spans="1:2" s="6" customFormat="1" ht="15.75">
      <c r="A140" s="79"/>
      <c r="B140" s="77"/>
    </row>
    <row r="141" spans="1:2" s="25" customFormat="1" ht="12.75">
      <c r="A141" s="74"/>
      <c r="B141" s="75"/>
    </row>
    <row r="142" spans="1:2" s="25" customFormat="1" ht="12.75">
      <c r="A142" s="74"/>
      <c r="B142" s="75"/>
    </row>
    <row r="143" spans="1:2" s="25" customFormat="1" ht="12.75">
      <c r="A143" s="74"/>
      <c r="B143" s="75"/>
    </row>
    <row r="144" spans="1:2" s="25" customFormat="1" ht="12.75">
      <c r="A144" s="74"/>
      <c r="B144" s="75"/>
    </row>
    <row r="145" spans="1:2" s="25" customFormat="1" ht="12.75">
      <c r="A145" s="74"/>
      <c r="B145" s="75"/>
    </row>
    <row r="146" spans="1:2" s="25" customFormat="1" ht="12.75">
      <c r="A146" s="74"/>
      <c r="B146" s="75"/>
    </row>
    <row r="147" spans="1:2" s="25" customFormat="1" ht="12.75">
      <c r="A147" s="74"/>
      <c r="B147" s="70"/>
    </row>
    <row r="148" spans="1:2" s="25" customFormat="1" ht="12.75">
      <c r="A148" s="74"/>
      <c r="B148" s="70"/>
    </row>
    <row r="149" spans="1:2" s="25" customFormat="1" ht="12.75">
      <c r="A149" s="74"/>
      <c r="B149" s="70"/>
    </row>
    <row r="150" spans="1:2" s="25" customFormat="1" ht="12.75">
      <c r="A150" s="74"/>
      <c r="B150" s="70"/>
    </row>
    <row r="151" spans="1:2" s="25" customFormat="1" ht="12.75">
      <c r="A151" s="74"/>
      <c r="B151" s="75"/>
    </row>
    <row r="152" spans="1:2" s="25" customFormat="1" ht="12.75">
      <c r="A152" s="74"/>
      <c r="B152" s="75"/>
    </row>
    <row r="153" spans="1:2" s="25" customFormat="1" ht="12.75">
      <c r="A153" s="74"/>
      <c r="B153" s="75"/>
    </row>
    <row r="154" spans="1:2" s="25" customFormat="1" ht="12.75">
      <c r="A154" s="74"/>
      <c r="B154" s="75"/>
    </row>
    <row r="155" spans="1:2" s="25" customFormat="1" ht="12.75">
      <c r="A155" s="74"/>
      <c r="B155" s="75"/>
    </row>
    <row r="156" spans="1:2" s="25" customFormat="1" ht="12.75">
      <c r="A156" s="74"/>
      <c r="B156" s="75"/>
    </row>
    <row r="157" spans="1:2" s="25" customFormat="1" ht="12.75">
      <c r="A157" s="74"/>
      <c r="B157" s="83"/>
    </row>
    <row r="158" spans="1:2" s="25" customFormat="1" ht="12.75">
      <c r="A158" s="74"/>
      <c r="B158" s="83"/>
    </row>
    <row r="159" spans="1:2" s="6" customFormat="1" ht="15.75">
      <c r="A159" s="76"/>
      <c r="B159" s="77"/>
    </row>
    <row r="160" spans="1:2" s="25" customFormat="1" ht="12.75">
      <c r="A160" s="74"/>
      <c r="B160" s="75"/>
    </row>
    <row r="161" spans="1:2" s="25" customFormat="1" ht="12.75">
      <c r="A161" s="74"/>
      <c r="B161" s="75"/>
    </row>
    <row r="162" spans="1:2" s="25" customFormat="1" ht="12.75">
      <c r="A162" s="74"/>
      <c r="B162" s="75"/>
    </row>
    <row r="163" spans="1:2" s="25" customFormat="1" ht="12.75">
      <c r="A163" s="74"/>
      <c r="B163" s="75"/>
    </row>
    <row r="164" spans="1:2" s="25" customFormat="1" ht="12.75">
      <c r="A164" s="74"/>
      <c r="B164" s="75"/>
    </row>
    <row r="165" spans="1:2" s="25" customFormat="1" ht="12.75">
      <c r="A165" s="74"/>
      <c r="B165" s="75"/>
    </row>
    <row r="166" spans="1:2" s="25" customFormat="1" ht="12.75">
      <c r="A166" s="74"/>
      <c r="B166" s="75"/>
    </row>
    <row r="167" spans="1:2" s="25" customFormat="1" ht="12.75">
      <c r="A167" s="74"/>
      <c r="B167" s="75"/>
    </row>
    <row r="168" spans="1:2" s="25" customFormat="1" ht="12.75">
      <c r="A168" s="74"/>
      <c r="B168" s="75"/>
    </row>
    <row r="169" spans="1:2" s="25" customFormat="1" ht="12.75">
      <c r="A169" s="74"/>
      <c r="B169" s="75"/>
    </row>
    <row r="170" spans="1:2" s="25" customFormat="1" ht="12.75">
      <c r="A170" s="74"/>
      <c r="B170" s="75"/>
    </row>
    <row r="171" spans="1:2" s="25" customFormat="1" ht="12.75">
      <c r="A171" s="74"/>
      <c r="B171" s="75"/>
    </row>
    <row r="172" spans="1:2" s="6" customFormat="1" ht="15.75">
      <c r="A172" s="84"/>
      <c r="B172" s="85"/>
    </row>
    <row r="173" spans="1:2" s="6" customFormat="1" ht="15.75">
      <c r="A173" s="84"/>
      <c r="B173" s="85"/>
    </row>
    <row r="174" spans="1:2" s="6" customFormat="1" ht="15.75">
      <c r="A174" s="86"/>
      <c r="B174" s="85"/>
    </row>
    <row r="175" spans="1:2" s="25" customFormat="1" ht="12.75">
      <c r="A175" s="87"/>
      <c r="B175" s="82"/>
    </row>
    <row r="176" spans="1:2" s="25" customFormat="1" ht="12.75">
      <c r="A176" s="87"/>
      <c r="B176" s="82"/>
    </row>
    <row r="177" spans="1:2" s="6" customFormat="1" ht="15.75">
      <c r="A177" s="86"/>
      <c r="B177" s="85"/>
    </row>
    <row r="178" spans="1:2" ht="18.75">
      <c r="A178" s="88"/>
      <c r="B178" s="88"/>
    </row>
    <row r="179" spans="1:2" ht="18.75">
      <c r="A179" s="88"/>
      <c r="B179" s="88"/>
    </row>
    <row r="180" spans="1:2" ht="15.75">
      <c r="A180" s="14"/>
      <c r="B180" s="14"/>
    </row>
    <row r="181" spans="1:2" ht="15.75">
      <c r="A181" s="14"/>
      <c r="B181" s="14"/>
    </row>
    <row r="182" spans="1:2" ht="15.75">
      <c r="A182" s="14"/>
      <c r="B182" s="14"/>
    </row>
  </sheetData>
  <sheetProtection/>
  <mergeCells count="10">
    <mergeCell ref="E17:E18"/>
    <mergeCell ref="A113:A114"/>
    <mergeCell ref="A15:B15"/>
    <mergeCell ref="C17:C18"/>
    <mergeCell ref="D17:D18"/>
    <mergeCell ref="B7:C7"/>
    <mergeCell ref="B8:C8"/>
    <mergeCell ref="B9:C9"/>
    <mergeCell ref="B10:C10"/>
    <mergeCell ref="B11:C11"/>
  </mergeCells>
  <printOptions/>
  <pageMargins left="0.75" right="0.17" top="1" bottom="1" header="0.5" footer="0.5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Dzintra Matisone</cp:lastModifiedBy>
  <cp:lastPrinted>2018-09-14T08:45:32Z</cp:lastPrinted>
  <dcterms:created xsi:type="dcterms:W3CDTF">2011-09-30T05:27:19Z</dcterms:created>
  <dcterms:modified xsi:type="dcterms:W3CDTF">2018-12-21T10:25:09Z</dcterms:modified>
  <cp:category/>
  <cp:version/>
  <cp:contentType/>
  <cp:contentStatus/>
</cp:coreProperties>
</file>